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sh02\Desktop\"/>
    </mc:Choice>
  </mc:AlternateContent>
  <xr:revisionPtr revIDLastSave="0" documentId="13_ncr:1_{C3C50211-AA67-4951-99C3-62085C08B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3" i="2" l="1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189" i="2"/>
  <c r="P128" i="2"/>
  <c r="P67" i="2"/>
  <c r="P34" i="2"/>
  <c r="P28" i="2"/>
  <c r="P22" i="2"/>
  <c r="P16" i="2"/>
  <c r="P10" i="2"/>
  <c r="P7" i="2"/>
  <c r="P6" i="2"/>
  <c r="N129" i="2"/>
  <c r="P129" i="2" s="1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7" i="2"/>
  <c r="J4" i="2"/>
  <c r="I4" i="2"/>
  <c r="H4" i="2"/>
  <c r="N103" i="2" l="1"/>
  <c r="P102" i="2"/>
  <c r="P8" i="2"/>
  <c r="P14" i="2"/>
  <c r="P20" i="2"/>
  <c r="P26" i="2"/>
  <c r="P32" i="2"/>
  <c r="P38" i="2"/>
  <c r="P44" i="2"/>
  <c r="P50" i="2"/>
  <c r="P56" i="2"/>
  <c r="P62" i="2"/>
  <c r="P68" i="2"/>
  <c r="P74" i="2"/>
  <c r="P80" i="2"/>
  <c r="P86" i="2"/>
  <c r="P92" i="2"/>
  <c r="P98" i="2"/>
  <c r="N130" i="2"/>
  <c r="P9" i="2"/>
  <c r="P15" i="2"/>
  <c r="P21" i="2"/>
  <c r="P27" i="2"/>
  <c r="P33" i="2"/>
  <c r="P39" i="2"/>
  <c r="P45" i="2"/>
  <c r="P51" i="2"/>
  <c r="P57" i="2"/>
  <c r="P63" i="2"/>
  <c r="P69" i="2"/>
  <c r="P75" i="2"/>
  <c r="P81" i="2"/>
  <c r="P87" i="2"/>
  <c r="P93" i="2"/>
  <c r="P99" i="2"/>
  <c r="P46" i="2"/>
  <c r="P52" i="2"/>
  <c r="P58" i="2"/>
  <c r="P70" i="2"/>
  <c r="P76" i="2"/>
  <c r="P82" i="2"/>
  <c r="P88" i="2"/>
  <c r="P94" i="2"/>
  <c r="P11" i="2"/>
  <c r="P17" i="2"/>
  <c r="P23" i="2"/>
  <c r="P29" i="2"/>
  <c r="P35" i="2"/>
  <c r="P41" i="2"/>
  <c r="P47" i="2"/>
  <c r="P53" i="2"/>
  <c r="P59" i="2"/>
  <c r="P65" i="2"/>
  <c r="P71" i="2"/>
  <c r="P77" i="2"/>
  <c r="P83" i="2"/>
  <c r="P89" i="2"/>
  <c r="P95" i="2"/>
  <c r="P101" i="2"/>
  <c r="P12" i="2"/>
  <c r="P18" i="2"/>
  <c r="P24" i="2"/>
  <c r="P30" i="2"/>
  <c r="P36" i="2"/>
  <c r="P42" i="2"/>
  <c r="P48" i="2"/>
  <c r="P54" i="2"/>
  <c r="P60" i="2"/>
  <c r="P66" i="2"/>
  <c r="P72" i="2"/>
  <c r="P78" i="2"/>
  <c r="P84" i="2"/>
  <c r="P90" i="2"/>
  <c r="P96" i="2"/>
  <c r="P40" i="2"/>
  <c r="P64" i="2"/>
  <c r="P100" i="2"/>
  <c r="P13" i="2"/>
  <c r="P19" i="2"/>
  <c r="P25" i="2"/>
  <c r="P31" i="2"/>
  <c r="P37" i="2"/>
  <c r="P43" i="2"/>
  <c r="P49" i="2"/>
  <c r="P55" i="2"/>
  <c r="P61" i="2"/>
  <c r="P73" i="2"/>
  <c r="P79" i="2"/>
  <c r="P85" i="2"/>
  <c r="P91" i="2"/>
  <c r="P97" i="2"/>
  <c r="K4" i="2"/>
  <c r="E11" i="2"/>
  <c r="E10" i="2"/>
  <c r="F11" i="2" s="1"/>
  <c r="E9" i="2"/>
  <c r="E7" i="2"/>
  <c r="E6" i="2"/>
  <c r="E5" i="2"/>
  <c r="F5" i="2" s="1"/>
  <c r="N131" i="2" l="1"/>
  <c r="P130" i="2"/>
  <c r="N104" i="2"/>
  <c r="P103" i="2"/>
  <c r="F10" i="2"/>
  <c r="F9" i="2"/>
  <c r="F6" i="2"/>
  <c r="F7" i="2"/>
  <c r="E20" i="1"/>
  <c r="N105" i="2" l="1"/>
  <c r="P104" i="2"/>
  <c r="N132" i="2"/>
  <c r="P131" i="2"/>
  <c r="B26" i="2"/>
  <c r="N133" i="2" l="1"/>
  <c r="P132" i="2"/>
  <c r="N106" i="2"/>
  <c r="P105" i="2"/>
  <c r="F36" i="2"/>
  <c r="F38" i="2"/>
  <c r="F37" i="2"/>
  <c r="F35" i="2"/>
  <c r="G35" i="2" s="1"/>
  <c r="H35" i="2" s="1"/>
  <c r="F34" i="2"/>
  <c r="A29" i="2"/>
  <c r="N107" i="2" l="1"/>
  <c r="P106" i="2"/>
  <c r="N134" i="2"/>
  <c r="P133" i="2"/>
  <c r="I35" i="2"/>
  <c r="I39" i="2" s="1"/>
  <c r="F39" i="2"/>
  <c r="G34" i="2"/>
  <c r="E16" i="2"/>
  <c r="E15" i="2"/>
  <c r="N108" i="2" l="1"/>
  <c r="P107" i="2"/>
  <c r="N135" i="2"/>
  <c r="P134" i="2"/>
  <c r="G36" i="2"/>
  <c r="H36" i="2" s="1"/>
  <c r="H34" i="2"/>
  <c r="E21" i="2"/>
  <c r="F21" i="2" s="1"/>
  <c r="E20" i="2"/>
  <c r="F20" i="2" s="1"/>
  <c r="E19" i="2"/>
  <c r="F19" i="2" s="1"/>
  <c r="E18" i="2"/>
  <c r="F18" i="2" s="1"/>
  <c r="E17" i="2"/>
  <c r="F17" i="2" s="1"/>
  <c r="E14" i="2"/>
  <c r="E13" i="2"/>
  <c r="E12" i="2"/>
  <c r="F12" i="2" s="1"/>
  <c r="E8" i="2"/>
  <c r="E4" i="2"/>
  <c r="F4" i="2" s="1"/>
  <c r="N136" i="2" l="1"/>
  <c r="P135" i="2"/>
  <c r="N109" i="2"/>
  <c r="P108" i="2"/>
  <c r="F8" i="2"/>
  <c r="G37" i="2"/>
  <c r="H37" i="2" s="1"/>
  <c r="H39" i="2" s="1"/>
  <c r="F13" i="2"/>
  <c r="F16" i="2"/>
  <c r="F15" i="2"/>
  <c r="F14" i="2"/>
  <c r="N110" i="2" l="1"/>
  <c r="P109" i="2"/>
  <c r="N137" i="2"/>
  <c r="P136" i="2"/>
  <c r="G39" i="2"/>
  <c r="N138" i="2" l="1"/>
  <c r="P137" i="2"/>
  <c r="N111" i="2"/>
  <c r="P110" i="2"/>
  <c r="N112" i="2" l="1"/>
  <c r="P111" i="2"/>
  <c r="N139" i="2"/>
  <c r="P138" i="2"/>
  <c r="N140" i="2" l="1"/>
  <c r="P139" i="2"/>
  <c r="N113" i="2"/>
  <c r="P112" i="2"/>
  <c r="N114" i="2" l="1"/>
  <c r="P113" i="2"/>
  <c r="N141" i="2"/>
  <c r="P140" i="2"/>
  <c r="N142" i="2" l="1"/>
  <c r="P141" i="2"/>
  <c r="N115" i="2"/>
  <c r="P114" i="2"/>
  <c r="N116" i="2" l="1"/>
  <c r="P115" i="2"/>
  <c r="N143" i="2"/>
  <c r="P142" i="2"/>
  <c r="N144" i="2" l="1"/>
  <c r="P143" i="2"/>
  <c r="N117" i="2"/>
  <c r="P116" i="2"/>
  <c r="N118" i="2" l="1"/>
  <c r="P117" i="2"/>
  <c r="N145" i="2"/>
  <c r="P144" i="2"/>
  <c r="N146" i="2" l="1"/>
  <c r="P145" i="2"/>
  <c r="N119" i="2"/>
  <c r="P118" i="2"/>
  <c r="N120" i="2" l="1"/>
  <c r="P119" i="2"/>
  <c r="N147" i="2"/>
  <c r="P146" i="2"/>
  <c r="N148" i="2" l="1"/>
  <c r="P147" i="2"/>
  <c r="N121" i="2"/>
  <c r="P120" i="2"/>
  <c r="N122" i="2" l="1"/>
  <c r="P121" i="2"/>
  <c r="N149" i="2"/>
  <c r="P148" i="2"/>
  <c r="N150" i="2" l="1"/>
  <c r="P149" i="2"/>
  <c r="N123" i="2"/>
  <c r="P122" i="2"/>
  <c r="N124" i="2" l="1"/>
  <c r="P123" i="2"/>
  <c r="N151" i="2"/>
  <c r="P150" i="2"/>
  <c r="N152" i="2" l="1"/>
  <c r="P151" i="2"/>
  <c r="N125" i="2"/>
  <c r="P124" i="2"/>
  <c r="N126" i="2" l="1"/>
  <c r="P125" i="2"/>
  <c r="N153" i="2"/>
  <c r="P152" i="2"/>
  <c r="N154" i="2" l="1"/>
  <c r="P153" i="2"/>
  <c r="N127" i="2"/>
  <c r="P127" i="2" s="1"/>
  <c r="P126" i="2"/>
  <c r="N155" i="2" l="1"/>
  <c r="P154" i="2"/>
  <c r="N156" i="2" l="1"/>
  <c r="P155" i="2"/>
  <c r="N157" i="2" l="1"/>
  <c r="P156" i="2"/>
  <c r="N158" i="2" l="1"/>
  <c r="P157" i="2"/>
  <c r="N159" i="2" l="1"/>
  <c r="P158" i="2"/>
  <c r="N160" i="2" l="1"/>
  <c r="P159" i="2"/>
  <c r="N161" i="2" l="1"/>
  <c r="P160" i="2"/>
  <c r="N162" i="2" l="1"/>
  <c r="P161" i="2"/>
  <c r="N163" i="2" l="1"/>
  <c r="P162" i="2"/>
  <c r="N164" i="2" l="1"/>
  <c r="P163" i="2"/>
  <c r="N165" i="2" l="1"/>
  <c r="P164" i="2"/>
  <c r="N166" i="2" l="1"/>
  <c r="P165" i="2"/>
  <c r="N167" i="2" l="1"/>
  <c r="P166" i="2"/>
  <c r="N168" i="2" l="1"/>
  <c r="P167" i="2"/>
  <c r="N169" i="2" l="1"/>
  <c r="P168" i="2"/>
  <c r="N170" i="2" l="1"/>
  <c r="P169" i="2"/>
  <c r="N171" i="2" l="1"/>
  <c r="P170" i="2"/>
  <c r="N172" i="2" l="1"/>
  <c r="P171" i="2"/>
  <c r="N173" i="2" l="1"/>
  <c r="P172" i="2"/>
  <c r="N174" i="2" l="1"/>
  <c r="P173" i="2"/>
  <c r="N175" i="2" l="1"/>
  <c r="P174" i="2"/>
  <c r="N176" i="2" l="1"/>
  <c r="P175" i="2"/>
  <c r="N177" i="2" l="1"/>
  <c r="P176" i="2"/>
  <c r="N178" i="2" l="1"/>
  <c r="P177" i="2"/>
  <c r="N179" i="2" l="1"/>
  <c r="P178" i="2"/>
  <c r="N180" i="2" l="1"/>
  <c r="P179" i="2"/>
  <c r="N181" i="2" l="1"/>
  <c r="P180" i="2"/>
  <c r="N182" i="2" l="1"/>
  <c r="P181" i="2"/>
  <c r="N183" i="2" l="1"/>
  <c r="P182" i="2"/>
  <c r="N184" i="2" l="1"/>
  <c r="P183" i="2"/>
  <c r="N185" i="2" l="1"/>
  <c r="P184" i="2"/>
  <c r="N186" i="2" l="1"/>
  <c r="P185" i="2"/>
  <c r="N187" i="2" l="1"/>
  <c r="P186" i="2"/>
  <c r="N188" i="2" l="1"/>
  <c r="P187" i="2"/>
  <c r="N190" i="2" l="1"/>
  <c r="P188" i="2"/>
  <c r="P190" i="2" l="1"/>
  <c r="N191" i="2"/>
  <c r="P191" i="2" l="1"/>
  <c r="N192" i="2"/>
  <c r="N193" i="2" l="1"/>
  <c r="P192" i="2"/>
  <c r="N194" i="2" l="1"/>
  <c r="P193" i="2"/>
  <c r="N195" i="2" l="1"/>
  <c r="P194" i="2"/>
  <c r="N196" i="2" l="1"/>
  <c r="P195" i="2"/>
  <c r="N197" i="2" l="1"/>
  <c r="P196" i="2"/>
  <c r="N198" i="2" l="1"/>
  <c r="P197" i="2"/>
  <c r="N199" i="2" l="1"/>
  <c r="P198" i="2"/>
  <c r="N200" i="2" l="1"/>
  <c r="P199" i="2"/>
  <c r="N201" i="2" l="1"/>
  <c r="P200" i="2"/>
  <c r="N202" i="2" l="1"/>
  <c r="P201" i="2"/>
  <c r="N203" i="2" l="1"/>
  <c r="P202" i="2"/>
  <c r="N204" i="2" l="1"/>
  <c r="P203" i="2"/>
  <c r="N205" i="2" l="1"/>
  <c r="P204" i="2"/>
  <c r="N206" i="2" l="1"/>
  <c r="P205" i="2"/>
  <c r="N207" i="2" l="1"/>
  <c r="P206" i="2"/>
  <c r="N208" i="2" l="1"/>
  <c r="P207" i="2"/>
  <c r="N209" i="2" l="1"/>
  <c r="P208" i="2"/>
  <c r="N210" i="2" l="1"/>
  <c r="P209" i="2"/>
  <c r="N211" i="2" l="1"/>
  <c r="P210" i="2"/>
  <c r="N212" i="2" l="1"/>
  <c r="P211" i="2"/>
  <c r="N213" i="2" l="1"/>
  <c r="P212" i="2"/>
  <c r="N214" i="2" l="1"/>
  <c r="P213" i="2"/>
  <c r="N215" i="2" l="1"/>
  <c r="P214" i="2"/>
  <c r="N216" i="2" l="1"/>
  <c r="P215" i="2"/>
  <c r="N217" i="2" l="1"/>
  <c r="P216" i="2"/>
  <c r="N218" i="2" l="1"/>
  <c r="P217" i="2"/>
  <c r="N219" i="2" l="1"/>
  <c r="P218" i="2"/>
  <c r="N220" i="2" l="1"/>
  <c r="P219" i="2"/>
  <c r="N221" i="2" l="1"/>
  <c r="P220" i="2"/>
  <c r="N222" i="2" l="1"/>
  <c r="P221" i="2"/>
  <c r="N223" i="2" l="1"/>
  <c r="P222" i="2"/>
  <c r="N224" i="2" l="1"/>
  <c r="P223" i="2"/>
  <c r="N225" i="2" l="1"/>
  <c r="P224" i="2"/>
  <c r="N226" i="2" l="1"/>
  <c r="P225" i="2"/>
  <c r="N227" i="2" l="1"/>
  <c r="P226" i="2"/>
  <c r="N228" i="2" l="1"/>
  <c r="P227" i="2"/>
  <c r="N229" i="2" l="1"/>
  <c r="P228" i="2"/>
  <c r="N230" i="2" l="1"/>
  <c r="P229" i="2"/>
  <c r="N231" i="2" l="1"/>
  <c r="P230" i="2"/>
  <c r="N232" i="2" l="1"/>
  <c r="P231" i="2"/>
  <c r="N233" i="2" l="1"/>
  <c r="P232" i="2"/>
  <c r="N234" i="2" l="1"/>
  <c r="P233" i="2"/>
  <c r="N235" i="2" l="1"/>
  <c r="P234" i="2"/>
  <c r="N236" i="2" l="1"/>
  <c r="P235" i="2"/>
  <c r="N237" i="2" l="1"/>
  <c r="P236" i="2"/>
  <c r="N238" i="2" l="1"/>
  <c r="P237" i="2"/>
  <c r="N239" i="2" l="1"/>
  <c r="P238" i="2"/>
  <c r="N240" i="2" l="1"/>
  <c r="P239" i="2"/>
  <c r="N241" i="2" l="1"/>
  <c r="P240" i="2"/>
  <c r="N242" i="2" l="1"/>
  <c r="P241" i="2"/>
  <c r="N243" i="2" l="1"/>
  <c r="P242" i="2"/>
  <c r="N244" i="2" l="1"/>
  <c r="P243" i="2"/>
  <c r="N245" i="2" l="1"/>
  <c r="P244" i="2"/>
  <c r="N246" i="2" l="1"/>
  <c r="P245" i="2"/>
  <c r="N247" i="2" l="1"/>
  <c r="P246" i="2"/>
  <c r="N248" i="2" l="1"/>
  <c r="P247" i="2"/>
  <c r="N249" i="2" l="1"/>
  <c r="P249" i="2" s="1"/>
  <c r="K9" i="1" s="1"/>
  <c r="P248" i="2"/>
  <c r="L10" i="1" l="1"/>
  <c r="L11" i="1"/>
  <c r="L12" i="1" l="1"/>
  <c r="L13" i="1"/>
  <c r="K14" i="1" s="1"/>
</calcChain>
</file>

<file path=xl/sharedStrings.xml><?xml version="1.0" encoding="utf-8"?>
<sst xmlns="http://schemas.openxmlformats.org/spreadsheetml/2006/main" count="1551" uniqueCount="66">
  <si>
    <t>埼玉県建設国保　保険料計算ツール</t>
    <rPh sb="0" eb="3">
      <t>サイタマケン</t>
    </rPh>
    <rPh sb="3" eb="5">
      <t>ケンセツ</t>
    </rPh>
    <rPh sb="5" eb="7">
      <t>コクホ</t>
    </rPh>
    <rPh sb="8" eb="11">
      <t>ホケンリョウ</t>
    </rPh>
    <rPh sb="11" eb="13">
      <t>ケイサン</t>
    </rPh>
    <phoneticPr fontId="3"/>
  </si>
  <si>
    <t>※印は必須項目です。</t>
    <rPh sb="1" eb="2">
      <t>シルシ</t>
    </rPh>
    <rPh sb="3" eb="7">
      <t>ヒッスコウモク</t>
    </rPh>
    <phoneticPr fontId="3"/>
  </si>
  <si>
    <t>※</t>
    <phoneticPr fontId="3"/>
  </si>
  <si>
    <r>
      <rPr>
        <sz val="11"/>
        <color rgb="FFFF0000"/>
        <rFont val="HGP創英角ﾎﾟｯﾌﾟ体"/>
        <family val="3"/>
        <charset val="128"/>
      </rPr>
      <t>STEP1）</t>
    </r>
    <r>
      <rPr>
        <sz val="11"/>
        <color theme="1"/>
        <rFont val="HGP創英角ﾎﾟｯﾌﾟ体"/>
        <family val="3"/>
        <charset val="128"/>
      </rPr>
      <t>あなたの業態は？</t>
    </r>
    <rPh sb="10" eb="12">
      <t>ギョウタイ</t>
    </rPh>
    <phoneticPr fontId="3"/>
  </si>
  <si>
    <t>あなたの1ヶ月の保険料は</t>
    <rPh sb="6" eb="7">
      <t>ゲツ</t>
    </rPh>
    <rPh sb="8" eb="11">
      <t>ホケンリョウ</t>
    </rPh>
    <phoneticPr fontId="3"/>
  </si>
  <si>
    <r>
      <rPr>
        <sz val="11"/>
        <color rgb="FFFF0000"/>
        <rFont val="HGP創英角ﾎﾟｯﾌﾟ体"/>
        <family val="3"/>
        <charset val="128"/>
      </rPr>
      <t>STEP2）</t>
    </r>
    <r>
      <rPr>
        <sz val="11"/>
        <color theme="1"/>
        <rFont val="HGP創英角ﾎﾟｯﾌﾟ体"/>
        <family val="3"/>
        <charset val="128"/>
      </rPr>
      <t>あなたの年齢・性別は？</t>
    </r>
    <rPh sb="10" eb="12">
      <t>ネンレイ</t>
    </rPh>
    <rPh sb="13" eb="15">
      <t>セイベツ</t>
    </rPh>
    <phoneticPr fontId="3"/>
  </si>
  <si>
    <t>あなたの区分</t>
    <rPh sb="4" eb="6">
      <t>クブン</t>
    </rPh>
    <phoneticPr fontId="3"/>
  </si>
  <si>
    <t>年齢</t>
    <rPh sb="0" eb="2">
      <t>ネンレイ</t>
    </rPh>
    <phoneticPr fontId="3"/>
  </si>
  <si>
    <t>保険料</t>
    <rPh sb="0" eb="3">
      <t>ホケンリョウ</t>
    </rPh>
    <phoneticPr fontId="3"/>
  </si>
  <si>
    <t>組合員</t>
    <rPh sb="0" eb="3">
      <t>クミアイイン</t>
    </rPh>
    <phoneticPr fontId="3"/>
  </si>
  <si>
    <t>性別</t>
    <rPh sb="0" eb="2">
      <t>セイベツ</t>
    </rPh>
    <phoneticPr fontId="3"/>
  </si>
  <si>
    <t>家族</t>
    <rPh sb="0" eb="2">
      <t>カゾク</t>
    </rPh>
    <phoneticPr fontId="3"/>
  </si>
  <si>
    <t>介護保険料</t>
    <rPh sb="0" eb="2">
      <t>カイゴ</t>
    </rPh>
    <rPh sb="2" eb="5">
      <t>ホケンリョウ</t>
    </rPh>
    <phoneticPr fontId="3"/>
  </si>
  <si>
    <t>合計</t>
    <rPh sb="0" eb="2">
      <t>ゴウケイ</t>
    </rPh>
    <phoneticPr fontId="3"/>
  </si>
  <si>
    <t>法人事業主</t>
    <rPh sb="0" eb="2">
      <t>ホウジン</t>
    </rPh>
    <rPh sb="2" eb="5">
      <t>ジギョウヌシ</t>
    </rPh>
    <phoneticPr fontId="3"/>
  </si>
  <si>
    <t>個人事業主</t>
    <rPh sb="0" eb="2">
      <t>コジン</t>
    </rPh>
    <rPh sb="2" eb="5">
      <t>ジギョウヌシ</t>
    </rPh>
    <phoneticPr fontId="3"/>
  </si>
  <si>
    <t>一人親方</t>
    <rPh sb="0" eb="2">
      <t>ヒトリ</t>
    </rPh>
    <rPh sb="2" eb="4">
      <t>オヤカタ</t>
    </rPh>
    <phoneticPr fontId="3"/>
  </si>
  <si>
    <t>従業員</t>
    <rPh sb="0" eb="3">
      <t>ジュウギョウイン</t>
    </rPh>
    <phoneticPr fontId="3"/>
  </si>
  <si>
    <t>家族人数</t>
    <rPh sb="0" eb="2">
      <t>カゾク</t>
    </rPh>
    <rPh sb="2" eb="4">
      <t>ニンズウ</t>
    </rPh>
    <phoneticPr fontId="3"/>
  </si>
  <si>
    <t>一人親方</t>
  </si>
  <si>
    <t>未就学児</t>
    <rPh sb="0" eb="4">
      <t>ミシュウガクジ</t>
    </rPh>
    <phoneticPr fontId="3"/>
  </si>
  <si>
    <t>未就学児人数</t>
    <rPh sb="0" eb="6">
      <t>ミシュウガクジニンズウ</t>
    </rPh>
    <phoneticPr fontId="3"/>
  </si>
  <si>
    <t>未就学児</t>
    <rPh sb="0" eb="4">
      <t>ミシュウガクジ</t>
    </rPh>
    <phoneticPr fontId="3"/>
  </si>
  <si>
    <r>
      <rPr>
        <sz val="11"/>
        <color rgb="FFFF0000"/>
        <rFont val="HGP創英角ﾎﾟｯﾌﾟ体"/>
        <family val="3"/>
        <charset val="128"/>
      </rPr>
      <t>STEP3）</t>
    </r>
    <r>
      <rPr>
        <sz val="11"/>
        <color theme="1"/>
        <rFont val="HGP創英角ﾎﾟｯﾌﾟ体"/>
        <family val="3"/>
        <charset val="128"/>
      </rPr>
      <t>一緒にご加入（扶養）されるご家族は？</t>
    </r>
    <rPh sb="6" eb="8">
      <t>イッショ</t>
    </rPh>
    <rPh sb="10" eb="12">
      <t>カニュウ</t>
    </rPh>
    <rPh sb="13" eb="15">
      <t>フヨウ</t>
    </rPh>
    <rPh sb="20" eb="22">
      <t>カゾク</t>
    </rPh>
    <phoneticPr fontId="3"/>
  </si>
  <si>
    <t>人数</t>
    <rPh sb="0" eb="2">
      <t>ニンズウ</t>
    </rPh>
    <phoneticPr fontId="3"/>
  </si>
  <si>
    <t>６５歳以上７５歳未満</t>
    <rPh sb="2" eb="5">
      <t>サイイジョウ</t>
    </rPh>
    <rPh sb="7" eb="10">
      <t>サイミマン</t>
    </rPh>
    <phoneticPr fontId="3"/>
  </si>
  <si>
    <t>年齢など</t>
    <rPh sb="0" eb="2">
      <t>ネンレイ</t>
    </rPh>
    <phoneticPr fontId="3"/>
  </si>
  <si>
    <t>４０歳以上６５歳未満</t>
    <rPh sb="2" eb="5">
      <t>サイイジョウ</t>
    </rPh>
    <rPh sb="7" eb="10">
      <t>サイミマン</t>
    </rPh>
    <phoneticPr fontId="3"/>
  </si>
  <si>
    <t>０～１歳児</t>
    <rPh sb="3" eb="5">
      <t>サイジ</t>
    </rPh>
    <phoneticPr fontId="3"/>
  </si>
  <si>
    <t>小学校入学前（０～１歳児除く）</t>
    <rPh sb="0" eb="6">
      <t>ショウガッコウニュウガクマエ</t>
    </rPh>
    <rPh sb="10" eb="13">
      <t>サイジノゾ</t>
    </rPh>
    <phoneticPr fontId="3"/>
  </si>
  <si>
    <t>介護</t>
    <rPh sb="0" eb="2">
      <t>カイゴ</t>
    </rPh>
    <phoneticPr fontId="3"/>
  </si>
  <si>
    <t>賦課人数</t>
    <rPh sb="0" eb="4">
      <t>フカニンズウ</t>
    </rPh>
    <phoneticPr fontId="3"/>
  </si>
  <si>
    <t>計</t>
    <rPh sb="0" eb="1">
      <t>ケイ</t>
    </rPh>
    <phoneticPr fontId="3"/>
  </si>
  <si>
    <t>小学生～４０歳未満</t>
  </si>
  <si>
    <t>小学生～４０歳未満</t>
    <rPh sb="0" eb="3">
      <t>ショウガクセイ</t>
    </rPh>
    <rPh sb="6" eb="9">
      <t>サイミマン</t>
    </rPh>
    <phoneticPr fontId="3"/>
  </si>
  <si>
    <t>賦課の優先順位</t>
    <rPh sb="0" eb="2">
      <t>フカ</t>
    </rPh>
    <rPh sb="3" eb="7">
      <t>ユウセンジュンイ</t>
    </rPh>
    <phoneticPr fontId="3"/>
  </si>
  <si>
    <t>医療</t>
    <rPh sb="0" eb="2">
      <t>イリョウ</t>
    </rPh>
    <phoneticPr fontId="3"/>
  </si>
  <si>
    <t>組合員介護保険該当</t>
    <rPh sb="0" eb="7">
      <t>クミアイインカイゴホケン</t>
    </rPh>
    <rPh sb="7" eb="9">
      <t>ガイトウ</t>
    </rPh>
    <phoneticPr fontId="3"/>
  </si>
  <si>
    <t>加入家族人数</t>
    <rPh sb="0" eb="2">
      <t>カニュウ</t>
    </rPh>
    <rPh sb="2" eb="4">
      <t>カゾク</t>
    </rPh>
    <rPh sb="4" eb="6">
      <t>ニンズウ</t>
    </rPh>
    <phoneticPr fontId="3"/>
  </si>
  <si>
    <r>
      <t>STEP1～3の</t>
    </r>
    <r>
      <rPr>
        <sz val="11"/>
        <color rgb="FFFF0000"/>
        <rFont val="HGP創英角ﾎﾟｯﾌﾟ体"/>
        <family val="3"/>
        <charset val="128"/>
      </rPr>
      <t>赤枠</t>
    </r>
    <r>
      <rPr>
        <sz val="11"/>
        <color theme="1"/>
        <rFont val="HGP創英角ﾎﾟｯﾌﾟ体"/>
        <family val="3"/>
        <charset val="128"/>
      </rPr>
      <t>内にお答えいただくと、保険料が計算されます。</t>
    </r>
    <rPh sb="8" eb="10">
      <t>アカワク</t>
    </rPh>
    <rPh sb="10" eb="11">
      <t>ナイ</t>
    </rPh>
    <rPh sb="13" eb="14">
      <t>コタ</t>
    </rPh>
    <rPh sb="21" eb="24">
      <t>ホケンリョウ</t>
    </rPh>
    <rPh sb="25" eb="27">
      <t>ケイサン</t>
    </rPh>
    <phoneticPr fontId="3"/>
  </si>
  <si>
    <t>法人事業主</t>
  </si>
  <si>
    <t>個人事業主</t>
  </si>
  <si>
    <t>男性</t>
  </si>
  <si>
    <t>令和5年度</t>
    <rPh sb="0" eb="2">
      <t>レイワ</t>
    </rPh>
    <rPh sb="3" eb="5">
      <t>ネンド</t>
    </rPh>
    <phoneticPr fontId="3"/>
  </si>
  <si>
    <t>特1種A（40歳以上の法人代表者）</t>
  </si>
  <si>
    <t>特1種B（30歳から39歳の法人代表者）</t>
  </si>
  <si>
    <t>特1種C（25歳から29歳の法人代表者）</t>
  </si>
  <si>
    <t>特1種D（25歳未満の法人代表者）</t>
  </si>
  <si>
    <t>第1種A（40歳以上の個人事業主）</t>
  </si>
  <si>
    <t>第1種B（30歳から39歳の個人事業主）</t>
  </si>
  <si>
    <t>第1種C（25歳から29歳の個人事業主）</t>
  </si>
  <si>
    <t>第1種D（25歳未満の個人事業主）</t>
  </si>
  <si>
    <t>第2種A（50歳以上の一人親方）</t>
  </si>
  <si>
    <t>第2種B（35歳から49歳の一人親方）</t>
  </si>
  <si>
    <t>第2種C（30歳～34歳の一人親方）</t>
  </si>
  <si>
    <t>第2種D（25歳～29歳の一人親方）</t>
  </si>
  <si>
    <t>第2種E（25歳未満の一人親方）</t>
  </si>
  <si>
    <t>第3種A（35歳以上の男子従業員）</t>
  </si>
  <si>
    <t>第3種B（30歳から34歳の男子従業員）</t>
  </si>
  <si>
    <t>第4種（30歳以上の女子従業員）</t>
  </si>
  <si>
    <t>第5種（25歳から29歳の従業員）</t>
  </si>
  <si>
    <t>第6種（25歳未満の従業員）</t>
  </si>
  <si>
    <t>一人親方</t>
    <rPh sb="0" eb="4">
      <t>ヒトリオヤカタ</t>
    </rPh>
    <phoneticPr fontId="3"/>
  </si>
  <si>
    <t>従業員</t>
    <rPh sb="0" eb="3">
      <t>ジュウギョウイン</t>
    </rPh>
    <phoneticPr fontId="3"/>
  </si>
  <si>
    <t>女性</t>
  </si>
  <si>
    <t>従業員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</si>
</sst>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#,##0&quot;円&quot;;[Red]\-#,##0&quot;円&quot;"/>
    <numFmt numFmtId="178" formatCode="General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7" fontId="4" fillId="0" borderId="8" xfId="1" applyNumberFormat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4" fillId="0" borderId="4" xfId="1" applyFont="1" applyBorder="1" applyProtection="1">
      <alignment vertical="center"/>
      <protection hidden="1"/>
    </xf>
    <xf numFmtId="38" fontId="4" fillId="0" borderId="5" xfId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locked="0" hidden="1"/>
    </xf>
    <xf numFmtId="0" fontId="4" fillId="0" borderId="6" xfId="0" applyFont="1" applyBorder="1" applyProtection="1">
      <alignment vertical="center"/>
      <protection hidden="1"/>
    </xf>
    <xf numFmtId="38" fontId="4" fillId="0" borderId="0" xfId="1" applyFont="1" applyBorder="1" applyProtection="1">
      <alignment vertical="center"/>
      <protection hidden="1"/>
    </xf>
    <xf numFmtId="38" fontId="4" fillId="0" borderId="7" xfId="1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locked="0" hidden="1"/>
    </xf>
    <xf numFmtId="176" fontId="4" fillId="0" borderId="10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Protection="1">
      <alignment vertical="center"/>
      <protection hidden="1"/>
    </xf>
    <xf numFmtId="0" fontId="4" fillId="0" borderId="13" xfId="0" applyFont="1" applyBorder="1" applyProtection="1">
      <alignment vertical="center"/>
      <protection hidden="1"/>
    </xf>
    <xf numFmtId="0" fontId="4" fillId="0" borderId="14" xfId="0" applyFont="1" applyBorder="1" applyProtection="1">
      <alignment vertical="center"/>
      <protection hidden="1"/>
    </xf>
    <xf numFmtId="0" fontId="4" fillId="0" borderId="15" xfId="0" applyFont="1" applyBorder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locked="0" hidden="1"/>
    </xf>
    <xf numFmtId="176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16" xfId="0" applyFont="1" applyBorder="1" applyProtection="1">
      <alignment vertical="center"/>
      <protection hidden="1"/>
    </xf>
    <xf numFmtId="178" fontId="4" fillId="0" borderId="19" xfId="0" applyNumberFormat="1" applyFont="1" applyBorder="1" applyProtection="1">
      <alignment vertical="center"/>
      <protection hidden="1"/>
    </xf>
    <xf numFmtId="178" fontId="4" fillId="0" borderId="10" xfId="0" applyNumberFormat="1" applyFont="1" applyBorder="1" applyProtection="1">
      <alignment vertical="center"/>
      <protection locked="0" hidden="1"/>
    </xf>
    <xf numFmtId="178" fontId="4" fillId="0" borderId="23" xfId="0" applyNumberFormat="1" applyFont="1" applyBorder="1" applyProtection="1">
      <alignment vertical="center"/>
      <protection locked="0" hidden="1"/>
    </xf>
    <xf numFmtId="0" fontId="0" fillId="0" borderId="8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38" fontId="0" fillId="0" borderId="8" xfId="1" applyFont="1" applyFill="1" applyBorder="1" applyProtection="1">
      <alignment vertical="center"/>
      <protection hidden="1"/>
    </xf>
    <xf numFmtId="38" fontId="0" fillId="0" borderId="0" xfId="1" applyFont="1" applyFill="1" applyBorder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0" fontId="0" fillId="0" borderId="8" xfId="0" applyBorder="1" applyAlignment="1" applyProtection="1">
      <alignment vertical="center" shrinkToFit="1"/>
      <protection hidden="1"/>
    </xf>
    <xf numFmtId="38" fontId="0" fillId="0" borderId="0" xfId="1" applyFont="1" applyProtection="1">
      <alignment vertical="center"/>
      <protection hidden="1"/>
    </xf>
    <xf numFmtId="0" fontId="4" fillId="0" borderId="19" xfId="0" applyFont="1" applyBorder="1" applyProtection="1">
      <alignment vertical="center"/>
      <protection hidden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8" xfId="0" applyFont="1" applyBorder="1" applyProtection="1">
      <alignment vertical="center"/>
      <protection hidden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21" xfId="0" applyFont="1" applyBorder="1" applyProtection="1">
      <alignment vertical="center"/>
      <protection hidden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9" xfId="0" applyFont="1" applyBorder="1" applyProtection="1">
      <alignment vertical="center"/>
      <protection hidden="1"/>
    </xf>
    <xf numFmtId="0" fontId="0" fillId="0" borderId="17" xfId="0" applyBorder="1">
      <alignment vertical="center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77" fontId="6" fillId="0" borderId="11" xfId="1" applyNumberFormat="1" applyFont="1" applyBorder="1" applyAlignment="1" applyProtection="1">
      <alignment vertical="center"/>
      <protection hidden="1"/>
    </xf>
    <xf numFmtId="177" fontId="6" fillId="0" borderId="12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4" fillId="0" borderId="0" xfId="1" applyFont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8</xdr:row>
      <xdr:rowOff>228600</xdr:rowOff>
    </xdr:from>
    <xdr:to>
      <xdr:col>8</xdr:col>
      <xdr:colOff>285748</xdr:colOff>
      <xdr:row>14</xdr:row>
      <xdr:rowOff>75057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00525" y="2705100"/>
          <a:ext cx="1590673" cy="1846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R11" sqref="R11"/>
    </sheetView>
  </sheetViews>
  <sheetFormatPr defaultRowHeight="23.25" customHeight="1" x14ac:dyDescent="0.4"/>
  <cols>
    <col min="1" max="1" width="3.625" style="2" bestFit="1" customWidth="1"/>
    <col min="2" max="2" width="11.625" style="2" bestFit="1" customWidth="1"/>
    <col min="3" max="3" width="10.25" style="2" customWidth="1"/>
    <col min="4" max="4" width="7.25" style="2" customWidth="1"/>
    <col min="5" max="5" width="13" style="2" bestFit="1" customWidth="1"/>
    <col min="6" max="6" width="4.625" style="2" customWidth="1"/>
    <col min="7" max="7" width="7.25" style="2" customWidth="1"/>
    <col min="8" max="9" width="9" style="2"/>
    <col min="10" max="10" width="12.75" style="2" bestFit="1" customWidth="1"/>
    <col min="11" max="11" width="11.875" style="2" customWidth="1"/>
    <col min="12" max="12" width="19.375" style="2" customWidth="1"/>
    <col min="13" max="13" width="5.25" style="3" customWidth="1"/>
    <col min="14" max="16384" width="9" style="2"/>
  </cols>
  <sheetData>
    <row r="1" spans="1:13" ht="24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x14ac:dyDescent="0.4">
      <c r="K2" s="52" t="s">
        <v>43</v>
      </c>
      <c r="L2" s="52"/>
      <c r="M2" s="52"/>
    </row>
    <row r="3" spans="1:13" ht="26.25" customHeight="1" x14ac:dyDescent="0.4">
      <c r="B3" s="53" t="s">
        <v>39</v>
      </c>
      <c r="C3" s="53"/>
      <c r="D3" s="53"/>
      <c r="E3" s="53"/>
      <c r="F3" s="53"/>
      <c r="G3" s="53"/>
    </row>
    <row r="4" spans="1:13" ht="26.25" customHeight="1" x14ac:dyDescent="0.4">
      <c r="B4" s="53" t="s">
        <v>1</v>
      </c>
      <c r="C4" s="53"/>
      <c r="D4" s="53"/>
      <c r="E4" s="53"/>
      <c r="F4" s="53"/>
      <c r="G4" s="53"/>
    </row>
    <row r="5" spans="1:13" ht="26.25" customHeight="1" x14ac:dyDescent="0.4"/>
    <row r="6" spans="1:13" ht="26.25" customHeight="1" thickBot="1" x14ac:dyDescent="0.45">
      <c r="A6" s="4" t="s">
        <v>2</v>
      </c>
      <c r="B6" s="53" t="s">
        <v>3</v>
      </c>
      <c r="C6" s="53"/>
      <c r="D6" s="53"/>
      <c r="E6" s="53"/>
      <c r="F6" s="53"/>
      <c r="G6" s="53"/>
      <c r="M6" s="2"/>
    </row>
    <row r="7" spans="1:13" ht="26.25" customHeight="1" thickTop="1" thickBot="1" x14ac:dyDescent="0.45">
      <c r="A7" s="4"/>
      <c r="B7" s="54" t="s">
        <v>65</v>
      </c>
      <c r="C7" s="55"/>
      <c r="D7" s="22"/>
      <c r="I7" s="5" t="s">
        <v>4</v>
      </c>
      <c r="J7" s="6"/>
      <c r="K7" s="6"/>
      <c r="L7" s="7"/>
      <c r="M7" s="8"/>
    </row>
    <row r="8" spans="1:13" ht="26.25" customHeight="1" thickTop="1" x14ac:dyDescent="0.4">
      <c r="A8" s="4"/>
      <c r="B8" s="9"/>
      <c r="C8" s="9"/>
      <c r="D8" s="9"/>
      <c r="I8" s="10"/>
      <c r="L8" s="11"/>
      <c r="M8" s="12"/>
    </row>
    <row r="9" spans="1:13" ht="26.25" customHeight="1" thickBot="1" x14ac:dyDescent="0.45">
      <c r="A9" s="4" t="s">
        <v>2</v>
      </c>
      <c r="B9" s="53" t="s">
        <v>5</v>
      </c>
      <c r="C9" s="53"/>
      <c r="D9" s="53"/>
      <c r="E9" s="53"/>
      <c r="F9" s="53"/>
      <c r="G9" s="53"/>
      <c r="I9" s="10"/>
      <c r="J9" s="2" t="s">
        <v>6</v>
      </c>
      <c r="K9" s="56" t="str">
        <f>VLOOKUP(Sheet2!K4,Sheet2!P:Q,2,0)</f>
        <v>第5種（25歳から29歳の従業員）</v>
      </c>
      <c r="L9" s="57"/>
      <c r="M9" s="12"/>
    </row>
    <row r="10" spans="1:13" ht="26.25" customHeight="1" thickTop="1" thickBot="1" x14ac:dyDescent="0.45">
      <c r="B10" s="13" t="s">
        <v>7</v>
      </c>
      <c r="C10" s="14">
        <v>28</v>
      </c>
      <c r="D10" s="23"/>
      <c r="I10" s="10"/>
      <c r="J10" s="39" t="s">
        <v>8</v>
      </c>
      <c r="K10" s="15" t="s">
        <v>9</v>
      </c>
      <c r="L10" s="1">
        <f>IFERROR(VLOOKUP(K9,Sheet2!B4:C25,2,0),"")</f>
        <v>10800</v>
      </c>
      <c r="M10" s="12"/>
    </row>
    <row r="11" spans="1:13" ht="26.25" customHeight="1" thickTop="1" thickBot="1" x14ac:dyDescent="0.45">
      <c r="B11" s="16" t="s">
        <v>10</v>
      </c>
      <c r="C11" s="17" t="s">
        <v>42</v>
      </c>
      <c r="D11" s="22"/>
      <c r="I11" s="10"/>
      <c r="J11" s="39"/>
      <c r="K11" s="15" t="s">
        <v>11</v>
      </c>
      <c r="L11" s="1">
        <f>IF(K9="","",Sheet2!H39)</f>
        <v>9200</v>
      </c>
      <c r="M11" s="12"/>
    </row>
    <row r="12" spans="1:13" ht="26.25" customHeight="1" thickTop="1" x14ac:dyDescent="0.4">
      <c r="I12" s="10"/>
      <c r="J12" s="39" t="s">
        <v>12</v>
      </c>
      <c r="K12" s="15" t="s">
        <v>9</v>
      </c>
      <c r="L12" s="1">
        <f>IF(L10="","",IFERROR(IF(Sheet2!B26&gt;0,VLOOKUP(K9,Sheet2!B:D,3,0),0),""))</f>
        <v>0</v>
      </c>
      <c r="M12" s="12"/>
    </row>
    <row r="13" spans="1:13" ht="26.25" customHeight="1" x14ac:dyDescent="0.4">
      <c r="B13" s="53" t="s">
        <v>23</v>
      </c>
      <c r="C13" s="53"/>
      <c r="D13" s="53"/>
      <c r="E13" s="53"/>
      <c r="F13" s="53"/>
      <c r="G13" s="53"/>
      <c r="I13" s="10"/>
      <c r="J13" s="39"/>
      <c r="K13" s="15" t="s">
        <v>11</v>
      </c>
      <c r="L13" s="1">
        <f>IF(L10="","",Sheet2!I39)</f>
        <v>0</v>
      </c>
      <c r="M13" s="12"/>
    </row>
    <row r="14" spans="1:13" ht="26.25" customHeight="1" thickBot="1" x14ac:dyDescent="0.45">
      <c r="B14" s="39" t="s">
        <v>26</v>
      </c>
      <c r="C14" s="40"/>
      <c r="D14" s="40"/>
      <c r="E14" s="24" t="s">
        <v>24</v>
      </c>
      <c r="I14" s="10"/>
      <c r="J14" s="47" t="s">
        <v>13</v>
      </c>
      <c r="K14" s="49">
        <f>IF(SUM(L10:L13)=0,"",SUM(L10:L13))</f>
        <v>20000</v>
      </c>
      <c r="L14" s="49"/>
      <c r="M14" s="18"/>
    </row>
    <row r="15" spans="1:13" ht="26.25" customHeight="1" thickTop="1" thickBot="1" x14ac:dyDescent="0.45">
      <c r="B15" s="39" t="s">
        <v>25</v>
      </c>
      <c r="C15" s="40"/>
      <c r="D15" s="41"/>
      <c r="E15" s="26">
        <v>0</v>
      </c>
      <c r="I15" s="10"/>
      <c r="J15" s="48"/>
      <c r="K15" s="50"/>
      <c r="L15" s="50"/>
      <c r="M15" s="18"/>
    </row>
    <row r="16" spans="1:13" ht="26.25" customHeight="1" thickTop="1" thickBot="1" x14ac:dyDescent="0.45">
      <c r="B16" s="39" t="s">
        <v>27</v>
      </c>
      <c r="C16" s="40"/>
      <c r="D16" s="41"/>
      <c r="E16" s="26">
        <v>0</v>
      </c>
      <c r="I16" s="19"/>
      <c r="J16" s="20"/>
      <c r="K16" s="20"/>
      <c r="L16" s="20"/>
      <c r="M16" s="21"/>
    </row>
    <row r="17" spans="2:13" ht="26.25" customHeight="1" thickTop="1" thickBot="1" x14ac:dyDescent="0.45">
      <c r="B17" s="45" t="s">
        <v>34</v>
      </c>
      <c r="C17" s="46"/>
      <c r="D17" s="46"/>
      <c r="E17" s="26">
        <v>2</v>
      </c>
      <c r="M17" s="2"/>
    </row>
    <row r="18" spans="2:13" ht="26.25" customHeight="1" thickTop="1" thickBot="1" x14ac:dyDescent="0.45">
      <c r="B18" s="39" t="s">
        <v>29</v>
      </c>
      <c r="C18" s="40"/>
      <c r="D18" s="41"/>
      <c r="E18" s="26">
        <v>0</v>
      </c>
      <c r="M18" s="2"/>
    </row>
    <row r="19" spans="2:13" ht="26.25" customHeight="1" thickTop="1" thickBot="1" x14ac:dyDescent="0.45">
      <c r="B19" s="42" t="s">
        <v>28</v>
      </c>
      <c r="C19" s="43"/>
      <c r="D19" s="44"/>
      <c r="E19" s="27">
        <v>0</v>
      </c>
      <c r="M19" s="2"/>
    </row>
    <row r="20" spans="2:13" ht="26.25" customHeight="1" thickTop="1" x14ac:dyDescent="0.4">
      <c r="B20" s="36" t="s">
        <v>38</v>
      </c>
      <c r="C20" s="37"/>
      <c r="D20" s="38"/>
      <c r="E20" s="25">
        <f>SUM(E15:E19)</f>
        <v>2</v>
      </c>
      <c r="M20" s="2"/>
    </row>
    <row r="21" spans="2:13" ht="13.5" x14ac:dyDescent="0.4">
      <c r="M21" s="2"/>
    </row>
    <row r="22" spans="2:13" ht="13.5" x14ac:dyDescent="0.4">
      <c r="M22" s="2"/>
    </row>
  </sheetData>
  <sheetProtection algorithmName="SHA-512" hashValue="Lim5SqA6BgSZzyQgZJNJEeyLvnnNkqnrCP44ot2fIeDPhE1RXM7FvtPOdpII+4Lkze4LWocBxJ1bBAtl944uhw==" saltValue="mZdb+qcVWr3DI89HlF7Xew==" spinCount="100000" sheet="1" objects="1" scenarios="1"/>
  <mergeCells count="20">
    <mergeCell ref="J14:J15"/>
    <mergeCell ref="K14:L15"/>
    <mergeCell ref="A1:M1"/>
    <mergeCell ref="K2:M2"/>
    <mergeCell ref="B3:G3"/>
    <mergeCell ref="B4:G4"/>
    <mergeCell ref="B6:G6"/>
    <mergeCell ref="B7:C7"/>
    <mergeCell ref="B9:G9"/>
    <mergeCell ref="K9:L9"/>
    <mergeCell ref="J10:J11"/>
    <mergeCell ref="J12:J13"/>
    <mergeCell ref="B13:G13"/>
    <mergeCell ref="B15:D15"/>
    <mergeCell ref="B20:D20"/>
    <mergeCell ref="B16:D16"/>
    <mergeCell ref="B18:D18"/>
    <mergeCell ref="B19:D19"/>
    <mergeCell ref="B14:D14"/>
    <mergeCell ref="B17:D17"/>
  </mergeCells>
  <phoneticPr fontId="3"/>
  <dataValidations count="3">
    <dataValidation type="whole" errorStyle="warning" imeMode="halfAlpha" operator="lessThan" allowBlank="1" showInputMessage="1" showErrorMessage="1" error="建設埼玉に新加入できる方は年齢制限があります。_x000a_70歳以上の方はお問い合わせください。_x000a_" sqref="C10:D10" xr:uid="{00000000-0002-0000-0000-000001000000}">
      <formula1>69</formula1>
    </dataValidation>
    <dataValidation type="list" allowBlank="1" showInputMessage="1" showErrorMessage="1" sqref="C11:D11" xr:uid="{00000000-0002-0000-0000-000002000000}">
      <formula1>"項目を選択,男性,女性"</formula1>
    </dataValidation>
    <dataValidation type="list" allowBlank="1" showInputMessage="1" showErrorMessage="1" sqref="B7:D7" xr:uid="{00000000-0002-0000-0000-000003000000}">
      <formula1>"項目を選択してください,法人事業主,個人事業主,一人親方,従業員"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493"/>
  <sheetViews>
    <sheetView workbookViewId="0">
      <selection activeCell="D15" sqref="D15"/>
    </sheetView>
  </sheetViews>
  <sheetFormatPr defaultRowHeight="18.75" x14ac:dyDescent="0.4"/>
  <cols>
    <col min="1" max="1" width="15.875" style="29" customWidth="1"/>
    <col min="2" max="2" width="33.125" style="29" customWidth="1"/>
    <col min="3" max="3" width="10.75" style="29" customWidth="1"/>
    <col min="4" max="4" width="13.25" style="29" customWidth="1"/>
    <col min="5" max="6" width="9.375" style="29" bestFit="1" customWidth="1"/>
    <col min="7" max="7" width="9" style="29"/>
    <col min="8" max="8" width="10.125" style="29" customWidth="1"/>
    <col min="9" max="9" width="9" style="29"/>
    <col min="10" max="10" width="9" style="29" customWidth="1"/>
    <col min="11" max="12" width="9" style="29"/>
    <col min="13" max="13" width="10.625" style="29" customWidth="1"/>
    <col min="14" max="15" width="9" style="29"/>
    <col min="16" max="16" width="25.875" style="29" hidden="1" customWidth="1"/>
    <col min="17" max="17" width="34.625" style="29" customWidth="1"/>
    <col min="18" max="16384" width="9" style="29"/>
  </cols>
  <sheetData>
    <row r="3" spans="1:17" x14ac:dyDescent="0.4">
      <c r="A3" s="28"/>
      <c r="B3" s="28"/>
      <c r="C3" s="28" t="s">
        <v>8</v>
      </c>
      <c r="D3" s="28" t="s">
        <v>12</v>
      </c>
    </row>
    <row r="4" spans="1:17" x14ac:dyDescent="0.4">
      <c r="A4" s="28" t="s">
        <v>14</v>
      </c>
      <c r="B4" s="28" t="s">
        <v>44</v>
      </c>
      <c r="C4" s="30">
        <v>29100</v>
      </c>
      <c r="D4" s="30">
        <v>4700</v>
      </c>
      <c r="E4" s="29">
        <f>COUNTIFS(Sheet1!B$7,A4)</f>
        <v>0</v>
      </c>
      <c r="F4" s="29">
        <f>COUNTIFS(E4,1,Sheet1!C10,"&gt;=40")</f>
        <v>0</v>
      </c>
      <c r="H4" s="28" t="str">
        <f>Sheet1!B7</f>
        <v>従業員</v>
      </c>
      <c r="I4" s="28">
        <f>Sheet1!C10</f>
        <v>28</v>
      </c>
      <c r="J4" s="28" t="str">
        <f>Sheet1!C11</f>
        <v>男性</v>
      </c>
      <c r="K4" s="28" t="str">
        <f>H4&amp;I4&amp;J4</f>
        <v>従業員28男性</v>
      </c>
    </row>
    <row r="5" spans="1:17" x14ac:dyDescent="0.4">
      <c r="A5" s="28" t="s">
        <v>40</v>
      </c>
      <c r="B5" s="28" t="s">
        <v>45</v>
      </c>
      <c r="C5" s="30">
        <v>23700</v>
      </c>
      <c r="D5" s="30"/>
      <c r="E5" s="29">
        <f>COUNTIFS(Sheet1!B$7,A5)</f>
        <v>0</v>
      </c>
      <c r="F5" s="29">
        <f>COUNTIFS(E5,1,Sheet1!C10,"&gt;=30",Sheet1!C10,"&lt;40")</f>
        <v>0</v>
      </c>
    </row>
    <row r="6" spans="1:17" x14ac:dyDescent="0.4">
      <c r="A6" s="28" t="s">
        <v>40</v>
      </c>
      <c r="B6" s="28" t="s">
        <v>46</v>
      </c>
      <c r="C6" s="30">
        <v>16400</v>
      </c>
      <c r="D6" s="30"/>
      <c r="E6" s="29">
        <f>COUNTIFS(Sheet1!B$7,A6)</f>
        <v>0</v>
      </c>
      <c r="F6" s="29">
        <f>COUNTIFS(E6,1,Sheet1!C10,"&gt;=25",Sheet1!C10,"&lt;30")</f>
        <v>0</v>
      </c>
      <c r="M6" s="28" t="s">
        <v>40</v>
      </c>
      <c r="N6" s="28">
        <v>15</v>
      </c>
      <c r="O6" s="28" t="s">
        <v>42</v>
      </c>
      <c r="P6" s="28" t="str">
        <f>M6&amp;N6&amp;O6</f>
        <v>法人事業主15男性</v>
      </c>
      <c r="Q6" s="28" t="s">
        <v>47</v>
      </c>
    </row>
    <row r="7" spans="1:17" x14ac:dyDescent="0.4">
      <c r="A7" s="28" t="s">
        <v>40</v>
      </c>
      <c r="B7" s="28" t="s">
        <v>47</v>
      </c>
      <c r="C7" s="30">
        <v>13400</v>
      </c>
      <c r="D7" s="30"/>
      <c r="E7" s="29">
        <f>COUNTIFS(Sheet1!B$7,A7)</f>
        <v>0</v>
      </c>
      <c r="F7" s="29">
        <f>COUNTIFS(E6,1,Sheet1!C10,"&gt;=0",Sheet1!C10,"&lt;25")</f>
        <v>0</v>
      </c>
      <c r="M7" s="28" t="s">
        <v>40</v>
      </c>
      <c r="N7" s="28">
        <f>N6+1</f>
        <v>16</v>
      </c>
      <c r="O7" s="28" t="s">
        <v>42</v>
      </c>
      <c r="P7" s="28" t="str">
        <f t="shared" ref="P7:P16" si="0">M7&amp;N7&amp;O7</f>
        <v>法人事業主16男性</v>
      </c>
      <c r="Q7" s="28" t="s">
        <v>47</v>
      </c>
    </row>
    <row r="8" spans="1:17" x14ac:dyDescent="0.4">
      <c r="A8" s="28" t="s">
        <v>15</v>
      </c>
      <c r="B8" s="28" t="s">
        <v>48</v>
      </c>
      <c r="C8" s="30">
        <v>26700</v>
      </c>
      <c r="D8" s="30">
        <v>4200</v>
      </c>
      <c r="E8" s="29">
        <f>COUNTIFS(Sheet1!B$7,A8)</f>
        <v>0</v>
      </c>
      <c r="F8" s="29">
        <f>COUNTIFS(E8,1,Sheet1!C10,"&gt;=40")</f>
        <v>0</v>
      </c>
      <c r="M8" s="28" t="s">
        <v>40</v>
      </c>
      <c r="N8" s="28">
        <f t="shared" ref="N8:N71" si="1">N7+1</f>
        <v>17</v>
      </c>
      <c r="O8" s="28" t="s">
        <v>42</v>
      </c>
      <c r="P8" s="28" t="str">
        <f t="shared" si="0"/>
        <v>法人事業主17男性</v>
      </c>
      <c r="Q8" s="28" t="s">
        <v>47</v>
      </c>
    </row>
    <row r="9" spans="1:17" x14ac:dyDescent="0.4">
      <c r="A9" s="28" t="s">
        <v>41</v>
      </c>
      <c r="B9" s="28" t="s">
        <v>49</v>
      </c>
      <c r="C9" s="30">
        <v>23500</v>
      </c>
      <c r="D9" s="30"/>
      <c r="E9" s="29">
        <f>COUNTIFS(Sheet1!B$7,A9)</f>
        <v>0</v>
      </c>
      <c r="F9" s="29">
        <f>COUNTIFS(E9,1,Sheet1!C10,"&gt;=30",Sheet1!C10,"&lt;40")</f>
        <v>0</v>
      </c>
      <c r="M9" s="28" t="s">
        <v>40</v>
      </c>
      <c r="N9" s="28">
        <f t="shared" si="1"/>
        <v>18</v>
      </c>
      <c r="O9" s="28" t="s">
        <v>42</v>
      </c>
      <c r="P9" s="28" t="str">
        <f t="shared" si="0"/>
        <v>法人事業主18男性</v>
      </c>
      <c r="Q9" s="28" t="s">
        <v>47</v>
      </c>
    </row>
    <row r="10" spans="1:17" x14ac:dyDescent="0.4">
      <c r="A10" s="28" t="s">
        <v>41</v>
      </c>
      <c r="B10" s="28" t="s">
        <v>50</v>
      </c>
      <c r="C10" s="30">
        <v>16200</v>
      </c>
      <c r="D10" s="30"/>
      <c r="E10" s="29">
        <f>COUNTIFS(Sheet1!B$7,A10)</f>
        <v>0</v>
      </c>
      <c r="F10" s="29">
        <f>COUNTIFS(E9,1,Sheet1!C10,"&gt;=25",Sheet1!C10,"&lt;30")</f>
        <v>0</v>
      </c>
      <c r="M10" s="28" t="s">
        <v>40</v>
      </c>
      <c r="N10" s="28">
        <f t="shared" si="1"/>
        <v>19</v>
      </c>
      <c r="O10" s="28" t="s">
        <v>42</v>
      </c>
      <c r="P10" s="28" t="str">
        <f t="shared" si="0"/>
        <v>法人事業主19男性</v>
      </c>
      <c r="Q10" s="28" t="s">
        <v>47</v>
      </c>
    </row>
    <row r="11" spans="1:17" x14ac:dyDescent="0.4">
      <c r="A11" s="28" t="s">
        <v>41</v>
      </c>
      <c r="B11" s="28" t="s">
        <v>51</v>
      </c>
      <c r="C11" s="30">
        <v>13200</v>
      </c>
      <c r="D11" s="30"/>
      <c r="E11" s="29">
        <f>COUNTIFS(Sheet1!B$7,A11)</f>
        <v>0</v>
      </c>
      <c r="F11" s="29">
        <f>COUNTIFS(E10,1,Sheet1!C10,"&gt;=0",Sheet1!C10,"&lt;25")</f>
        <v>0</v>
      </c>
      <c r="M11" s="28" t="s">
        <v>40</v>
      </c>
      <c r="N11" s="28">
        <f t="shared" si="1"/>
        <v>20</v>
      </c>
      <c r="O11" s="28" t="s">
        <v>42</v>
      </c>
      <c r="P11" s="28" t="str">
        <f t="shared" si="0"/>
        <v>法人事業主20男性</v>
      </c>
      <c r="Q11" s="28" t="s">
        <v>47</v>
      </c>
    </row>
    <row r="12" spans="1:17" x14ac:dyDescent="0.4">
      <c r="A12" s="28" t="s">
        <v>16</v>
      </c>
      <c r="B12" s="28" t="s">
        <v>52</v>
      </c>
      <c r="C12" s="30">
        <v>23200</v>
      </c>
      <c r="D12" s="30">
        <v>3900</v>
      </c>
      <c r="E12" s="29">
        <f>COUNTIFS(Sheet1!B$7,A12)</f>
        <v>0</v>
      </c>
      <c r="F12" s="29">
        <f>COUNTIFS(E12,1,Sheet1!C10,"&gt;=50")</f>
        <v>0</v>
      </c>
      <c r="M12" s="28" t="s">
        <v>40</v>
      </c>
      <c r="N12" s="28">
        <f t="shared" si="1"/>
        <v>21</v>
      </c>
      <c r="O12" s="28" t="s">
        <v>42</v>
      </c>
      <c r="P12" s="28" t="str">
        <f t="shared" si="0"/>
        <v>法人事業主21男性</v>
      </c>
      <c r="Q12" s="28" t="s">
        <v>47</v>
      </c>
    </row>
    <row r="13" spans="1:17" x14ac:dyDescent="0.4">
      <c r="A13" s="28" t="s">
        <v>16</v>
      </c>
      <c r="B13" s="28" t="s">
        <v>53</v>
      </c>
      <c r="C13" s="30">
        <v>22800</v>
      </c>
      <c r="D13" s="30">
        <v>3900</v>
      </c>
      <c r="E13" s="29">
        <f>COUNTIFS(Sheet1!B$7,A13)</f>
        <v>0</v>
      </c>
      <c r="F13" s="29">
        <f>COUNTIFS(E12,1,Sheet1!C10,"&gt;=35",Sheet1!C10,"&lt;50")</f>
        <v>0</v>
      </c>
      <c r="M13" s="28" t="s">
        <v>40</v>
      </c>
      <c r="N13" s="28">
        <f t="shared" si="1"/>
        <v>22</v>
      </c>
      <c r="O13" s="28" t="s">
        <v>42</v>
      </c>
      <c r="P13" s="28" t="str">
        <f t="shared" si="0"/>
        <v>法人事業主22男性</v>
      </c>
      <c r="Q13" s="28" t="s">
        <v>47</v>
      </c>
    </row>
    <row r="14" spans="1:17" x14ac:dyDescent="0.4">
      <c r="A14" s="28" t="s">
        <v>16</v>
      </c>
      <c r="B14" s="28" t="s">
        <v>54</v>
      </c>
      <c r="C14" s="30">
        <v>18400</v>
      </c>
      <c r="D14" s="30">
        <v>3900</v>
      </c>
      <c r="E14" s="29">
        <f>COUNTIFS(Sheet1!B$7,A14)</f>
        <v>0</v>
      </c>
      <c r="F14" s="29">
        <f>COUNTIFS(E$12,1,Sheet1!C$10,"&lt;35",Sheet1!C$10,"&gt;=30")</f>
        <v>0</v>
      </c>
      <c r="M14" s="28" t="s">
        <v>40</v>
      </c>
      <c r="N14" s="28">
        <f t="shared" si="1"/>
        <v>23</v>
      </c>
      <c r="O14" s="28" t="s">
        <v>42</v>
      </c>
      <c r="P14" s="28" t="str">
        <f t="shared" si="0"/>
        <v>法人事業主23男性</v>
      </c>
      <c r="Q14" s="28" t="s">
        <v>47</v>
      </c>
    </row>
    <row r="15" spans="1:17" x14ac:dyDescent="0.4">
      <c r="A15" s="28" t="s">
        <v>19</v>
      </c>
      <c r="B15" s="28" t="s">
        <v>55</v>
      </c>
      <c r="C15" s="30">
        <v>11300</v>
      </c>
      <c r="D15" s="30">
        <v>0</v>
      </c>
      <c r="E15" s="29">
        <f>COUNTIFS(Sheet1!B$7,A15)</f>
        <v>0</v>
      </c>
      <c r="F15" s="29">
        <f>COUNTIFS(E$12,1,Sheet1!C$10,"&lt;30",Sheet1!C$10,"&gt;=25")</f>
        <v>0</v>
      </c>
      <c r="M15" s="28" t="s">
        <v>40</v>
      </c>
      <c r="N15" s="28">
        <f t="shared" si="1"/>
        <v>24</v>
      </c>
      <c r="O15" s="28" t="s">
        <v>42</v>
      </c>
      <c r="P15" s="28" t="str">
        <f t="shared" si="0"/>
        <v>法人事業主24男性</v>
      </c>
      <c r="Q15" s="28" t="s">
        <v>47</v>
      </c>
    </row>
    <row r="16" spans="1:17" x14ac:dyDescent="0.4">
      <c r="A16" s="28" t="s">
        <v>19</v>
      </c>
      <c r="B16" s="28" t="s">
        <v>56</v>
      </c>
      <c r="C16" s="30">
        <v>9300</v>
      </c>
      <c r="D16" s="30">
        <v>0</v>
      </c>
      <c r="E16" s="29">
        <f>COUNTIFS(Sheet1!B$7,A16)</f>
        <v>0</v>
      </c>
      <c r="F16" s="29">
        <f>COUNTIFS(E$12,1,Sheet1!C$10,"&lt;25",Sheet1!C$10,"&gt;=0")</f>
        <v>0</v>
      </c>
      <c r="M16" s="28" t="s">
        <v>40</v>
      </c>
      <c r="N16" s="28">
        <f t="shared" si="1"/>
        <v>25</v>
      </c>
      <c r="O16" s="28" t="s">
        <v>42</v>
      </c>
      <c r="P16" s="28" t="str">
        <f t="shared" si="0"/>
        <v>法人事業主25男性</v>
      </c>
      <c r="Q16" s="28" t="s">
        <v>46</v>
      </c>
    </row>
    <row r="17" spans="1:17" x14ac:dyDescent="0.4">
      <c r="A17" s="28" t="s">
        <v>17</v>
      </c>
      <c r="B17" s="28" t="s">
        <v>57</v>
      </c>
      <c r="C17" s="30">
        <v>18200</v>
      </c>
      <c r="D17" s="30">
        <v>3400</v>
      </c>
      <c r="E17" s="29">
        <f>COUNTIFS(Sheet1!B$7,A17)</f>
        <v>1</v>
      </c>
      <c r="F17" s="29">
        <f>COUNTIFS(E17,1,Sheet1!C10,"&gt;=35",Sheet1!C11,"男性")</f>
        <v>0</v>
      </c>
      <c r="M17" s="28" t="s">
        <v>40</v>
      </c>
      <c r="N17" s="28">
        <f t="shared" si="1"/>
        <v>26</v>
      </c>
      <c r="O17" s="28" t="s">
        <v>42</v>
      </c>
      <c r="P17" s="28" t="str">
        <f t="shared" ref="P17:P80" si="2">M17&amp;N17&amp;O17</f>
        <v>法人事業主26男性</v>
      </c>
      <c r="Q17" s="28" t="s">
        <v>46</v>
      </c>
    </row>
    <row r="18" spans="1:17" x14ac:dyDescent="0.4">
      <c r="A18" s="28" t="s">
        <v>17</v>
      </c>
      <c r="B18" s="28" t="s">
        <v>58</v>
      </c>
      <c r="C18" s="30">
        <v>17800</v>
      </c>
      <c r="D18" s="30">
        <v>0</v>
      </c>
      <c r="E18" s="29">
        <f>COUNTIFS(Sheet1!B$7,A18)</f>
        <v>1</v>
      </c>
      <c r="F18" s="29">
        <f>COUNTIFS(E18,1,Sheet1!C10,"&gt;=30",Sheet1!C11,"男性",Sheet1!C10,"&lt;35")</f>
        <v>0</v>
      </c>
      <c r="M18" s="28" t="s">
        <v>40</v>
      </c>
      <c r="N18" s="28">
        <f t="shared" si="1"/>
        <v>27</v>
      </c>
      <c r="O18" s="28" t="s">
        <v>42</v>
      </c>
      <c r="P18" s="28" t="str">
        <f t="shared" si="2"/>
        <v>法人事業主27男性</v>
      </c>
      <c r="Q18" s="28" t="s">
        <v>46</v>
      </c>
    </row>
    <row r="19" spans="1:17" x14ac:dyDescent="0.4">
      <c r="A19" s="28" t="s">
        <v>17</v>
      </c>
      <c r="B19" s="28" t="s">
        <v>59</v>
      </c>
      <c r="C19" s="30">
        <v>15500</v>
      </c>
      <c r="D19" s="30">
        <v>3400</v>
      </c>
      <c r="E19" s="29">
        <f>COUNTIFS(Sheet1!B$7,A19)</f>
        <v>1</v>
      </c>
      <c r="F19" s="29">
        <f>COUNTIFS(E19,1,Sheet1!C10,"&gt;=30",Sheet1!C11,"女性")</f>
        <v>0</v>
      </c>
      <c r="M19" s="28" t="s">
        <v>40</v>
      </c>
      <c r="N19" s="28">
        <f t="shared" si="1"/>
        <v>28</v>
      </c>
      <c r="O19" s="28" t="s">
        <v>42</v>
      </c>
      <c r="P19" s="28" t="str">
        <f t="shared" si="2"/>
        <v>法人事業主28男性</v>
      </c>
      <c r="Q19" s="28" t="s">
        <v>46</v>
      </c>
    </row>
    <row r="20" spans="1:17" x14ac:dyDescent="0.4">
      <c r="A20" s="28" t="s">
        <v>17</v>
      </c>
      <c r="B20" s="28" t="s">
        <v>60</v>
      </c>
      <c r="C20" s="30">
        <v>10800</v>
      </c>
      <c r="D20" s="30">
        <v>0</v>
      </c>
      <c r="E20" s="29">
        <f>COUNTIFS(Sheet1!B$7,A20)</f>
        <v>1</v>
      </c>
      <c r="F20" s="29">
        <f>COUNTIFS(E20,1,Sheet1!C10,"&lt;30",Sheet1!C10,"&gt;=25")</f>
        <v>1</v>
      </c>
      <c r="M20" s="28" t="s">
        <v>40</v>
      </c>
      <c r="N20" s="28">
        <f t="shared" si="1"/>
        <v>29</v>
      </c>
      <c r="O20" s="28" t="s">
        <v>42</v>
      </c>
      <c r="P20" s="28" t="str">
        <f t="shared" si="2"/>
        <v>法人事業主29男性</v>
      </c>
      <c r="Q20" s="28" t="s">
        <v>46</v>
      </c>
    </row>
    <row r="21" spans="1:17" x14ac:dyDescent="0.4">
      <c r="A21" s="28" t="s">
        <v>17</v>
      </c>
      <c r="B21" s="28" t="s">
        <v>61</v>
      </c>
      <c r="C21" s="30">
        <v>8800</v>
      </c>
      <c r="D21" s="30">
        <v>0</v>
      </c>
      <c r="E21" s="29">
        <f>COUNTIFS(Sheet1!B$7,A21)</f>
        <v>1</v>
      </c>
      <c r="F21" s="29">
        <f>COUNTIFS(E21,1,Sheet1!C10,"&lt;25")</f>
        <v>0</v>
      </c>
      <c r="M21" s="28" t="s">
        <v>40</v>
      </c>
      <c r="N21" s="28">
        <f t="shared" si="1"/>
        <v>30</v>
      </c>
      <c r="O21" s="28" t="s">
        <v>42</v>
      </c>
      <c r="P21" s="28" t="str">
        <f t="shared" si="2"/>
        <v>法人事業主30男性</v>
      </c>
      <c r="Q21" s="28" t="s">
        <v>45</v>
      </c>
    </row>
    <row r="22" spans="1:17" x14ac:dyDescent="0.4">
      <c r="A22" s="28" t="s">
        <v>11</v>
      </c>
      <c r="B22" s="28" t="s">
        <v>11</v>
      </c>
      <c r="C22" s="30">
        <v>4600</v>
      </c>
      <c r="D22" s="30">
        <v>2800</v>
      </c>
      <c r="M22" s="28" t="s">
        <v>40</v>
      </c>
      <c r="N22" s="28">
        <f t="shared" si="1"/>
        <v>31</v>
      </c>
      <c r="O22" s="28" t="s">
        <v>42</v>
      </c>
      <c r="P22" s="28" t="str">
        <f t="shared" si="2"/>
        <v>法人事業主31男性</v>
      </c>
      <c r="Q22" s="28" t="s">
        <v>45</v>
      </c>
    </row>
    <row r="23" spans="1:17" x14ac:dyDescent="0.4">
      <c r="A23" s="28" t="s">
        <v>20</v>
      </c>
      <c r="B23" s="28" t="s">
        <v>22</v>
      </c>
      <c r="C23" s="31">
        <v>3600</v>
      </c>
      <c r="D23" s="30"/>
      <c r="M23" s="28" t="s">
        <v>40</v>
      </c>
      <c r="N23" s="28">
        <f t="shared" si="1"/>
        <v>32</v>
      </c>
      <c r="O23" s="28" t="s">
        <v>42</v>
      </c>
      <c r="P23" s="28" t="str">
        <f t="shared" si="2"/>
        <v>法人事業主32男性</v>
      </c>
      <c r="Q23" s="28" t="s">
        <v>45</v>
      </c>
    </row>
    <row r="24" spans="1:17" x14ac:dyDescent="0.4">
      <c r="A24" s="28" t="s">
        <v>28</v>
      </c>
      <c r="B24" s="28"/>
      <c r="C24" s="31">
        <v>0</v>
      </c>
      <c r="D24" s="30"/>
      <c r="M24" s="28" t="s">
        <v>40</v>
      </c>
      <c r="N24" s="28">
        <f t="shared" si="1"/>
        <v>33</v>
      </c>
      <c r="O24" s="28" t="s">
        <v>42</v>
      </c>
      <c r="P24" s="28" t="str">
        <f t="shared" si="2"/>
        <v>法人事業主33男性</v>
      </c>
      <c r="Q24" s="28" t="s">
        <v>45</v>
      </c>
    </row>
    <row r="25" spans="1:17" x14ac:dyDescent="0.4">
      <c r="C25" s="32"/>
      <c r="D25" s="33"/>
      <c r="M25" s="28" t="s">
        <v>40</v>
      </c>
      <c r="N25" s="28">
        <f t="shared" si="1"/>
        <v>34</v>
      </c>
      <c r="O25" s="28" t="s">
        <v>42</v>
      </c>
      <c r="P25" s="28" t="str">
        <f t="shared" si="2"/>
        <v>法人事業主34男性</v>
      </c>
      <c r="Q25" s="28" t="s">
        <v>45</v>
      </c>
    </row>
    <row r="26" spans="1:17" x14ac:dyDescent="0.4">
      <c r="A26" s="29" t="s">
        <v>37</v>
      </c>
      <c r="B26" s="29">
        <f>IF(Sheet1!C10&gt;=40,IF(Sheet1!C10&lt;=64,1,0),0)</f>
        <v>0</v>
      </c>
      <c r="C26" s="32"/>
      <c r="D26" s="33"/>
      <c r="M26" s="28" t="s">
        <v>40</v>
      </c>
      <c r="N26" s="28">
        <f t="shared" si="1"/>
        <v>35</v>
      </c>
      <c r="O26" s="28" t="s">
        <v>42</v>
      </c>
      <c r="P26" s="28" t="str">
        <f t="shared" si="2"/>
        <v>法人事業主35男性</v>
      </c>
      <c r="Q26" s="28" t="s">
        <v>45</v>
      </c>
    </row>
    <row r="27" spans="1:17" x14ac:dyDescent="0.4">
      <c r="C27" s="32"/>
      <c r="D27" s="33"/>
      <c r="M27" s="28" t="s">
        <v>40</v>
      </c>
      <c r="N27" s="28">
        <f t="shared" si="1"/>
        <v>36</v>
      </c>
      <c r="O27" s="28" t="s">
        <v>42</v>
      </c>
      <c r="P27" s="28" t="str">
        <f t="shared" si="2"/>
        <v>法人事業主36男性</v>
      </c>
      <c r="Q27" s="28" t="s">
        <v>45</v>
      </c>
    </row>
    <row r="28" spans="1:17" x14ac:dyDescent="0.4">
      <c r="A28" s="29" t="s">
        <v>18</v>
      </c>
      <c r="D28" s="33"/>
      <c r="M28" s="28" t="s">
        <v>40</v>
      </c>
      <c r="N28" s="28">
        <f t="shared" si="1"/>
        <v>37</v>
      </c>
      <c r="O28" s="28" t="s">
        <v>42</v>
      </c>
      <c r="P28" s="28" t="str">
        <f t="shared" si="2"/>
        <v>法人事業主37男性</v>
      </c>
      <c r="Q28" s="28" t="s">
        <v>45</v>
      </c>
    </row>
    <row r="29" spans="1:17" x14ac:dyDescent="0.4">
      <c r="A29" s="29">
        <f>COUNT(Sheet1!#REF!,Sheet1!#REF!)</f>
        <v>0</v>
      </c>
      <c r="D29" s="33"/>
      <c r="M29" s="28" t="s">
        <v>40</v>
      </c>
      <c r="N29" s="28">
        <f t="shared" si="1"/>
        <v>38</v>
      </c>
      <c r="O29" s="28" t="s">
        <v>42</v>
      </c>
      <c r="P29" s="28" t="str">
        <f t="shared" si="2"/>
        <v>法人事業主38男性</v>
      </c>
      <c r="Q29" s="28" t="s">
        <v>45</v>
      </c>
    </row>
    <row r="30" spans="1:17" x14ac:dyDescent="0.4">
      <c r="A30" s="29" t="s">
        <v>21</v>
      </c>
      <c r="D30" s="33"/>
      <c r="M30" s="28" t="s">
        <v>40</v>
      </c>
      <c r="N30" s="28">
        <f t="shared" si="1"/>
        <v>39</v>
      </c>
      <c r="O30" s="28" t="s">
        <v>42</v>
      </c>
      <c r="P30" s="28" t="str">
        <f t="shared" si="2"/>
        <v>法人事業主39男性</v>
      </c>
      <c r="Q30" s="28" t="s">
        <v>45</v>
      </c>
    </row>
    <row r="31" spans="1:17" x14ac:dyDescent="0.4">
      <c r="D31" s="33"/>
      <c r="M31" s="28" t="s">
        <v>40</v>
      </c>
      <c r="N31" s="28">
        <f t="shared" si="1"/>
        <v>40</v>
      </c>
      <c r="O31" s="28" t="s">
        <v>42</v>
      </c>
      <c r="P31" s="28" t="str">
        <f t="shared" si="2"/>
        <v>法人事業主40男性</v>
      </c>
      <c r="Q31" s="28" t="s">
        <v>44</v>
      </c>
    </row>
    <row r="32" spans="1:17" x14ac:dyDescent="0.4">
      <c r="M32" s="28" t="s">
        <v>40</v>
      </c>
      <c r="N32" s="28">
        <f t="shared" si="1"/>
        <v>41</v>
      </c>
      <c r="O32" s="28" t="s">
        <v>42</v>
      </c>
      <c r="P32" s="28" t="str">
        <f t="shared" si="2"/>
        <v>法人事業主41男性</v>
      </c>
      <c r="Q32" s="28" t="s">
        <v>44</v>
      </c>
    </row>
    <row r="33" spans="2:17" x14ac:dyDescent="0.4">
      <c r="B33" s="34" t="s">
        <v>35</v>
      </c>
      <c r="C33" s="58"/>
      <c r="D33" s="59"/>
      <c r="E33" s="60"/>
      <c r="F33" s="28" t="s">
        <v>24</v>
      </c>
      <c r="G33" s="28" t="s">
        <v>31</v>
      </c>
      <c r="H33" s="28" t="s">
        <v>36</v>
      </c>
      <c r="I33" s="28" t="s">
        <v>30</v>
      </c>
      <c r="M33" s="28" t="s">
        <v>40</v>
      </c>
      <c r="N33" s="28">
        <f t="shared" si="1"/>
        <v>42</v>
      </c>
      <c r="O33" s="28" t="s">
        <v>42</v>
      </c>
      <c r="P33" s="28" t="str">
        <f t="shared" si="2"/>
        <v>法人事業主42男性</v>
      </c>
      <c r="Q33" s="28" t="s">
        <v>44</v>
      </c>
    </row>
    <row r="34" spans="2:17" x14ac:dyDescent="0.4">
      <c r="B34" s="28">
        <v>2</v>
      </c>
      <c r="C34" s="58" t="s">
        <v>25</v>
      </c>
      <c r="D34" s="59"/>
      <c r="E34" s="60"/>
      <c r="F34" s="28">
        <f>Sheet1!E15</f>
        <v>0</v>
      </c>
      <c r="G34" s="28">
        <f>IF(G35+F34&lt;=4,F34,4-G35)</f>
        <v>0</v>
      </c>
      <c r="H34" s="30">
        <f>G34*C22</f>
        <v>0</v>
      </c>
      <c r="I34" s="30"/>
      <c r="M34" s="28" t="s">
        <v>40</v>
      </c>
      <c r="N34" s="28">
        <f t="shared" si="1"/>
        <v>43</v>
      </c>
      <c r="O34" s="28" t="s">
        <v>42</v>
      </c>
      <c r="P34" s="28" t="str">
        <f t="shared" si="2"/>
        <v>法人事業主43男性</v>
      </c>
      <c r="Q34" s="28" t="s">
        <v>44</v>
      </c>
    </row>
    <row r="35" spans="2:17" x14ac:dyDescent="0.4">
      <c r="B35" s="28">
        <v>1</v>
      </c>
      <c r="C35" s="58" t="s">
        <v>27</v>
      </c>
      <c r="D35" s="59"/>
      <c r="E35" s="60"/>
      <c r="F35" s="28">
        <f>Sheet1!E16</f>
        <v>0</v>
      </c>
      <c r="G35" s="28">
        <f>IF(F35&lt;=4,F35,4)</f>
        <v>0</v>
      </c>
      <c r="H35" s="30">
        <f>G35*C22</f>
        <v>0</v>
      </c>
      <c r="I35" s="30">
        <f>F35*D22</f>
        <v>0</v>
      </c>
      <c r="M35" s="28" t="s">
        <v>40</v>
      </c>
      <c r="N35" s="28">
        <f t="shared" si="1"/>
        <v>44</v>
      </c>
      <c r="O35" s="28" t="s">
        <v>42</v>
      </c>
      <c r="P35" s="28" t="str">
        <f t="shared" si="2"/>
        <v>法人事業主44男性</v>
      </c>
      <c r="Q35" s="28" t="s">
        <v>44</v>
      </c>
    </row>
    <row r="36" spans="2:17" x14ac:dyDescent="0.4">
      <c r="B36" s="28">
        <v>3</v>
      </c>
      <c r="C36" s="58" t="s">
        <v>33</v>
      </c>
      <c r="D36" s="59"/>
      <c r="E36" s="60"/>
      <c r="F36" s="28">
        <f>Sheet1!E17</f>
        <v>2</v>
      </c>
      <c r="G36" s="28">
        <f>IF(G35+G34+F36&lt;=4,F36,4-G34-G35)</f>
        <v>2</v>
      </c>
      <c r="H36" s="30">
        <f>G36*C22</f>
        <v>9200</v>
      </c>
      <c r="I36" s="30"/>
      <c r="M36" s="28" t="s">
        <v>40</v>
      </c>
      <c r="N36" s="28">
        <f t="shared" si="1"/>
        <v>45</v>
      </c>
      <c r="O36" s="28" t="s">
        <v>42</v>
      </c>
      <c r="P36" s="28" t="str">
        <f t="shared" si="2"/>
        <v>法人事業主45男性</v>
      </c>
      <c r="Q36" s="28" t="s">
        <v>44</v>
      </c>
    </row>
    <row r="37" spans="2:17" x14ac:dyDescent="0.4">
      <c r="B37" s="28">
        <v>4</v>
      </c>
      <c r="C37" s="58" t="s">
        <v>29</v>
      </c>
      <c r="D37" s="59"/>
      <c r="E37" s="60"/>
      <c r="F37" s="28">
        <f>Sheet1!E18</f>
        <v>0</v>
      </c>
      <c r="G37" s="28">
        <f>IF(G34+G35+G36+F37&lt;=4,F37,4-G34-G35-G36)</f>
        <v>0</v>
      </c>
      <c r="H37" s="30">
        <f>G37*C23</f>
        <v>0</v>
      </c>
      <c r="I37" s="30"/>
      <c r="M37" s="28" t="s">
        <v>40</v>
      </c>
      <c r="N37" s="28">
        <f t="shared" si="1"/>
        <v>46</v>
      </c>
      <c r="O37" s="28" t="s">
        <v>42</v>
      </c>
      <c r="P37" s="28" t="str">
        <f t="shared" si="2"/>
        <v>法人事業主46男性</v>
      </c>
      <c r="Q37" s="28" t="s">
        <v>44</v>
      </c>
    </row>
    <row r="38" spans="2:17" x14ac:dyDescent="0.4">
      <c r="B38" s="28">
        <v>5</v>
      </c>
      <c r="C38" s="58" t="s">
        <v>28</v>
      </c>
      <c r="D38" s="59"/>
      <c r="E38" s="60"/>
      <c r="F38" s="28">
        <f>Sheet1!E19</f>
        <v>0</v>
      </c>
      <c r="G38" s="28"/>
      <c r="H38" s="30"/>
      <c r="I38" s="30"/>
      <c r="M38" s="28" t="s">
        <v>40</v>
      </c>
      <c r="N38" s="28">
        <f t="shared" si="1"/>
        <v>47</v>
      </c>
      <c r="O38" s="28" t="s">
        <v>42</v>
      </c>
      <c r="P38" s="28" t="str">
        <f t="shared" si="2"/>
        <v>法人事業主47男性</v>
      </c>
      <c r="Q38" s="28" t="s">
        <v>44</v>
      </c>
    </row>
    <row r="39" spans="2:17" x14ac:dyDescent="0.4">
      <c r="E39" s="29" t="s">
        <v>32</v>
      </c>
      <c r="F39" s="29">
        <f>SUM(F34:F38)</f>
        <v>2</v>
      </c>
      <c r="G39" s="29">
        <f>SUM(G34:G38)</f>
        <v>2</v>
      </c>
      <c r="H39" s="35">
        <f>SUM(H34:H38)</f>
        <v>9200</v>
      </c>
      <c r="I39" s="35">
        <f>SUM(I34:I38)</f>
        <v>0</v>
      </c>
      <c r="M39" s="28" t="s">
        <v>40</v>
      </c>
      <c r="N39" s="28">
        <f t="shared" si="1"/>
        <v>48</v>
      </c>
      <c r="O39" s="28" t="s">
        <v>42</v>
      </c>
      <c r="P39" s="28" t="str">
        <f t="shared" si="2"/>
        <v>法人事業主48男性</v>
      </c>
      <c r="Q39" s="28" t="s">
        <v>44</v>
      </c>
    </row>
    <row r="40" spans="2:17" x14ac:dyDescent="0.4">
      <c r="M40" s="28" t="s">
        <v>40</v>
      </c>
      <c r="N40" s="28">
        <f t="shared" si="1"/>
        <v>49</v>
      </c>
      <c r="O40" s="28" t="s">
        <v>42</v>
      </c>
      <c r="P40" s="28" t="str">
        <f t="shared" si="2"/>
        <v>法人事業主49男性</v>
      </c>
      <c r="Q40" s="28" t="s">
        <v>44</v>
      </c>
    </row>
    <row r="41" spans="2:17" x14ac:dyDescent="0.4">
      <c r="M41" s="28" t="s">
        <v>40</v>
      </c>
      <c r="N41" s="28">
        <f t="shared" si="1"/>
        <v>50</v>
      </c>
      <c r="O41" s="28" t="s">
        <v>42</v>
      </c>
      <c r="P41" s="28" t="str">
        <f t="shared" si="2"/>
        <v>法人事業主50男性</v>
      </c>
      <c r="Q41" s="28" t="s">
        <v>44</v>
      </c>
    </row>
    <row r="42" spans="2:17" x14ac:dyDescent="0.4">
      <c r="M42" s="28" t="s">
        <v>40</v>
      </c>
      <c r="N42" s="28">
        <f t="shared" si="1"/>
        <v>51</v>
      </c>
      <c r="O42" s="28" t="s">
        <v>42</v>
      </c>
      <c r="P42" s="28" t="str">
        <f t="shared" si="2"/>
        <v>法人事業主51男性</v>
      </c>
      <c r="Q42" s="28" t="s">
        <v>44</v>
      </c>
    </row>
    <row r="43" spans="2:17" x14ac:dyDescent="0.4">
      <c r="M43" s="28" t="s">
        <v>40</v>
      </c>
      <c r="N43" s="28">
        <f t="shared" si="1"/>
        <v>52</v>
      </c>
      <c r="O43" s="28" t="s">
        <v>42</v>
      </c>
      <c r="P43" s="28" t="str">
        <f t="shared" si="2"/>
        <v>法人事業主52男性</v>
      </c>
      <c r="Q43" s="28" t="s">
        <v>44</v>
      </c>
    </row>
    <row r="44" spans="2:17" x14ac:dyDescent="0.4">
      <c r="M44" s="28" t="s">
        <v>40</v>
      </c>
      <c r="N44" s="28">
        <f t="shared" si="1"/>
        <v>53</v>
      </c>
      <c r="O44" s="28" t="s">
        <v>42</v>
      </c>
      <c r="P44" s="28" t="str">
        <f t="shared" si="2"/>
        <v>法人事業主53男性</v>
      </c>
      <c r="Q44" s="28" t="s">
        <v>44</v>
      </c>
    </row>
    <row r="45" spans="2:17" x14ac:dyDescent="0.4">
      <c r="M45" s="28" t="s">
        <v>40</v>
      </c>
      <c r="N45" s="28">
        <f t="shared" si="1"/>
        <v>54</v>
      </c>
      <c r="O45" s="28" t="s">
        <v>42</v>
      </c>
      <c r="P45" s="28" t="str">
        <f t="shared" si="2"/>
        <v>法人事業主54男性</v>
      </c>
      <c r="Q45" s="28" t="s">
        <v>44</v>
      </c>
    </row>
    <row r="46" spans="2:17" x14ac:dyDescent="0.4">
      <c r="M46" s="28" t="s">
        <v>40</v>
      </c>
      <c r="N46" s="28">
        <f t="shared" si="1"/>
        <v>55</v>
      </c>
      <c r="O46" s="28" t="s">
        <v>42</v>
      </c>
      <c r="P46" s="28" t="str">
        <f t="shared" si="2"/>
        <v>法人事業主55男性</v>
      </c>
      <c r="Q46" s="28" t="s">
        <v>44</v>
      </c>
    </row>
    <row r="47" spans="2:17" x14ac:dyDescent="0.4">
      <c r="M47" s="28" t="s">
        <v>40</v>
      </c>
      <c r="N47" s="28">
        <f t="shared" si="1"/>
        <v>56</v>
      </c>
      <c r="O47" s="28" t="s">
        <v>42</v>
      </c>
      <c r="P47" s="28" t="str">
        <f t="shared" si="2"/>
        <v>法人事業主56男性</v>
      </c>
      <c r="Q47" s="28" t="s">
        <v>44</v>
      </c>
    </row>
    <row r="48" spans="2:17" x14ac:dyDescent="0.4">
      <c r="M48" s="28" t="s">
        <v>40</v>
      </c>
      <c r="N48" s="28">
        <f t="shared" si="1"/>
        <v>57</v>
      </c>
      <c r="O48" s="28" t="s">
        <v>42</v>
      </c>
      <c r="P48" s="28" t="str">
        <f t="shared" si="2"/>
        <v>法人事業主57男性</v>
      </c>
      <c r="Q48" s="28" t="s">
        <v>44</v>
      </c>
    </row>
    <row r="49" spans="13:17" x14ac:dyDescent="0.4">
      <c r="M49" s="28" t="s">
        <v>40</v>
      </c>
      <c r="N49" s="28">
        <f t="shared" si="1"/>
        <v>58</v>
      </c>
      <c r="O49" s="28" t="s">
        <v>42</v>
      </c>
      <c r="P49" s="28" t="str">
        <f t="shared" si="2"/>
        <v>法人事業主58男性</v>
      </c>
      <c r="Q49" s="28" t="s">
        <v>44</v>
      </c>
    </row>
    <row r="50" spans="13:17" x14ac:dyDescent="0.4">
      <c r="M50" s="28" t="s">
        <v>40</v>
      </c>
      <c r="N50" s="28">
        <f t="shared" si="1"/>
        <v>59</v>
      </c>
      <c r="O50" s="28" t="s">
        <v>42</v>
      </c>
      <c r="P50" s="28" t="str">
        <f t="shared" si="2"/>
        <v>法人事業主59男性</v>
      </c>
      <c r="Q50" s="28" t="s">
        <v>44</v>
      </c>
    </row>
    <row r="51" spans="13:17" x14ac:dyDescent="0.4">
      <c r="M51" s="28" t="s">
        <v>40</v>
      </c>
      <c r="N51" s="28">
        <f t="shared" si="1"/>
        <v>60</v>
      </c>
      <c r="O51" s="28" t="s">
        <v>42</v>
      </c>
      <c r="P51" s="28" t="str">
        <f t="shared" si="2"/>
        <v>法人事業主60男性</v>
      </c>
      <c r="Q51" s="28" t="s">
        <v>44</v>
      </c>
    </row>
    <row r="52" spans="13:17" x14ac:dyDescent="0.4">
      <c r="M52" s="28" t="s">
        <v>40</v>
      </c>
      <c r="N52" s="28">
        <f t="shared" si="1"/>
        <v>61</v>
      </c>
      <c r="O52" s="28" t="s">
        <v>42</v>
      </c>
      <c r="P52" s="28" t="str">
        <f t="shared" si="2"/>
        <v>法人事業主61男性</v>
      </c>
      <c r="Q52" s="28" t="s">
        <v>44</v>
      </c>
    </row>
    <row r="53" spans="13:17" x14ac:dyDescent="0.4">
      <c r="M53" s="28" t="s">
        <v>40</v>
      </c>
      <c r="N53" s="28">
        <f t="shared" si="1"/>
        <v>62</v>
      </c>
      <c r="O53" s="28" t="s">
        <v>42</v>
      </c>
      <c r="P53" s="28" t="str">
        <f t="shared" si="2"/>
        <v>法人事業主62男性</v>
      </c>
      <c r="Q53" s="28" t="s">
        <v>44</v>
      </c>
    </row>
    <row r="54" spans="13:17" x14ac:dyDescent="0.4">
      <c r="M54" s="28" t="s">
        <v>40</v>
      </c>
      <c r="N54" s="28">
        <f t="shared" si="1"/>
        <v>63</v>
      </c>
      <c r="O54" s="28" t="s">
        <v>42</v>
      </c>
      <c r="P54" s="28" t="str">
        <f t="shared" si="2"/>
        <v>法人事業主63男性</v>
      </c>
      <c r="Q54" s="28" t="s">
        <v>44</v>
      </c>
    </row>
    <row r="55" spans="13:17" x14ac:dyDescent="0.4">
      <c r="M55" s="28" t="s">
        <v>40</v>
      </c>
      <c r="N55" s="28">
        <f t="shared" si="1"/>
        <v>64</v>
      </c>
      <c r="O55" s="28" t="s">
        <v>42</v>
      </c>
      <c r="P55" s="28" t="str">
        <f t="shared" si="2"/>
        <v>法人事業主64男性</v>
      </c>
      <c r="Q55" s="28" t="s">
        <v>44</v>
      </c>
    </row>
    <row r="56" spans="13:17" x14ac:dyDescent="0.4">
      <c r="M56" s="28" t="s">
        <v>40</v>
      </c>
      <c r="N56" s="28">
        <f t="shared" si="1"/>
        <v>65</v>
      </c>
      <c r="O56" s="28" t="s">
        <v>42</v>
      </c>
      <c r="P56" s="28" t="str">
        <f t="shared" si="2"/>
        <v>法人事業主65男性</v>
      </c>
      <c r="Q56" s="28" t="s">
        <v>44</v>
      </c>
    </row>
    <row r="57" spans="13:17" x14ac:dyDescent="0.4">
      <c r="M57" s="28" t="s">
        <v>40</v>
      </c>
      <c r="N57" s="28">
        <f t="shared" si="1"/>
        <v>66</v>
      </c>
      <c r="O57" s="28" t="s">
        <v>42</v>
      </c>
      <c r="P57" s="28" t="str">
        <f t="shared" si="2"/>
        <v>法人事業主66男性</v>
      </c>
      <c r="Q57" s="28" t="s">
        <v>44</v>
      </c>
    </row>
    <row r="58" spans="13:17" x14ac:dyDescent="0.4">
      <c r="M58" s="28" t="s">
        <v>40</v>
      </c>
      <c r="N58" s="28">
        <f t="shared" si="1"/>
        <v>67</v>
      </c>
      <c r="O58" s="28" t="s">
        <v>42</v>
      </c>
      <c r="P58" s="28" t="str">
        <f t="shared" si="2"/>
        <v>法人事業主67男性</v>
      </c>
      <c r="Q58" s="28" t="s">
        <v>44</v>
      </c>
    </row>
    <row r="59" spans="13:17" x14ac:dyDescent="0.4">
      <c r="M59" s="28" t="s">
        <v>40</v>
      </c>
      <c r="N59" s="28">
        <f t="shared" si="1"/>
        <v>68</v>
      </c>
      <c r="O59" s="28" t="s">
        <v>42</v>
      </c>
      <c r="P59" s="28" t="str">
        <f t="shared" si="2"/>
        <v>法人事業主68男性</v>
      </c>
      <c r="Q59" s="28" t="s">
        <v>44</v>
      </c>
    </row>
    <row r="60" spans="13:17" x14ac:dyDescent="0.4">
      <c r="M60" s="28" t="s">
        <v>40</v>
      </c>
      <c r="N60" s="28">
        <f t="shared" si="1"/>
        <v>69</v>
      </c>
      <c r="O60" s="28" t="s">
        <v>42</v>
      </c>
      <c r="P60" s="28" t="str">
        <f t="shared" si="2"/>
        <v>法人事業主69男性</v>
      </c>
      <c r="Q60" s="28" t="s">
        <v>44</v>
      </c>
    </row>
    <row r="61" spans="13:17" x14ac:dyDescent="0.4">
      <c r="M61" s="28" t="s">
        <v>40</v>
      </c>
      <c r="N61" s="28">
        <f t="shared" si="1"/>
        <v>70</v>
      </c>
      <c r="O61" s="28" t="s">
        <v>42</v>
      </c>
      <c r="P61" s="28" t="str">
        <f t="shared" si="2"/>
        <v>法人事業主70男性</v>
      </c>
      <c r="Q61" s="28" t="s">
        <v>44</v>
      </c>
    </row>
    <row r="62" spans="13:17" x14ac:dyDescent="0.4">
      <c r="M62" s="28" t="s">
        <v>40</v>
      </c>
      <c r="N62" s="28">
        <f t="shared" si="1"/>
        <v>71</v>
      </c>
      <c r="O62" s="28" t="s">
        <v>42</v>
      </c>
      <c r="P62" s="28" t="str">
        <f t="shared" si="2"/>
        <v>法人事業主71男性</v>
      </c>
      <c r="Q62" s="28" t="s">
        <v>44</v>
      </c>
    </row>
    <row r="63" spans="13:17" x14ac:dyDescent="0.4">
      <c r="M63" s="28" t="s">
        <v>40</v>
      </c>
      <c r="N63" s="28">
        <f t="shared" si="1"/>
        <v>72</v>
      </c>
      <c r="O63" s="28" t="s">
        <v>42</v>
      </c>
      <c r="P63" s="28" t="str">
        <f t="shared" si="2"/>
        <v>法人事業主72男性</v>
      </c>
      <c r="Q63" s="28" t="s">
        <v>44</v>
      </c>
    </row>
    <row r="64" spans="13:17" x14ac:dyDescent="0.4">
      <c r="M64" s="28" t="s">
        <v>40</v>
      </c>
      <c r="N64" s="28">
        <f t="shared" si="1"/>
        <v>73</v>
      </c>
      <c r="O64" s="28" t="s">
        <v>42</v>
      </c>
      <c r="P64" s="28" t="str">
        <f t="shared" si="2"/>
        <v>法人事業主73男性</v>
      </c>
      <c r="Q64" s="28" t="s">
        <v>44</v>
      </c>
    </row>
    <row r="65" spans="13:17" x14ac:dyDescent="0.4">
      <c r="M65" s="28" t="s">
        <v>40</v>
      </c>
      <c r="N65" s="28">
        <f t="shared" si="1"/>
        <v>74</v>
      </c>
      <c r="O65" s="28" t="s">
        <v>42</v>
      </c>
      <c r="P65" s="28" t="str">
        <f t="shared" si="2"/>
        <v>法人事業主74男性</v>
      </c>
      <c r="Q65" s="28" t="s">
        <v>44</v>
      </c>
    </row>
    <row r="66" spans="13:17" x14ac:dyDescent="0.4">
      <c r="M66" s="28" t="s">
        <v>40</v>
      </c>
      <c r="N66" s="28">
        <f t="shared" si="1"/>
        <v>75</v>
      </c>
      <c r="O66" s="28" t="s">
        <v>42</v>
      </c>
      <c r="P66" s="28" t="str">
        <f t="shared" si="2"/>
        <v>法人事業主75男性</v>
      </c>
      <c r="Q66" s="28" t="s">
        <v>44</v>
      </c>
    </row>
    <row r="67" spans="13:17" x14ac:dyDescent="0.4">
      <c r="M67" s="28" t="s">
        <v>41</v>
      </c>
      <c r="N67" s="28">
        <v>15</v>
      </c>
      <c r="O67" s="28" t="s">
        <v>42</v>
      </c>
      <c r="P67" s="28" t="str">
        <f t="shared" si="2"/>
        <v>個人事業主15男性</v>
      </c>
      <c r="Q67" s="28" t="s">
        <v>51</v>
      </c>
    </row>
    <row r="68" spans="13:17" x14ac:dyDescent="0.4">
      <c r="M68" s="28" t="s">
        <v>41</v>
      </c>
      <c r="N68" s="28">
        <f t="shared" si="1"/>
        <v>16</v>
      </c>
      <c r="O68" s="28" t="s">
        <v>42</v>
      </c>
      <c r="P68" s="28" t="str">
        <f t="shared" si="2"/>
        <v>個人事業主16男性</v>
      </c>
      <c r="Q68" s="28" t="s">
        <v>51</v>
      </c>
    </row>
    <row r="69" spans="13:17" x14ac:dyDescent="0.4">
      <c r="M69" s="28" t="s">
        <v>41</v>
      </c>
      <c r="N69" s="28">
        <f t="shared" si="1"/>
        <v>17</v>
      </c>
      <c r="O69" s="28" t="s">
        <v>42</v>
      </c>
      <c r="P69" s="28" t="str">
        <f t="shared" si="2"/>
        <v>個人事業主17男性</v>
      </c>
      <c r="Q69" s="28" t="s">
        <v>51</v>
      </c>
    </row>
    <row r="70" spans="13:17" x14ac:dyDescent="0.4">
      <c r="M70" s="28" t="s">
        <v>41</v>
      </c>
      <c r="N70" s="28">
        <f t="shared" si="1"/>
        <v>18</v>
      </c>
      <c r="O70" s="28" t="s">
        <v>42</v>
      </c>
      <c r="P70" s="28" t="str">
        <f t="shared" si="2"/>
        <v>個人事業主18男性</v>
      </c>
      <c r="Q70" s="28" t="s">
        <v>51</v>
      </c>
    </row>
    <row r="71" spans="13:17" x14ac:dyDescent="0.4">
      <c r="M71" s="28" t="s">
        <v>41</v>
      </c>
      <c r="N71" s="28">
        <f t="shared" si="1"/>
        <v>19</v>
      </c>
      <c r="O71" s="28" t="s">
        <v>42</v>
      </c>
      <c r="P71" s="28" t="str">
        <f t="shared" si="2"/>
        <v>個人事業主19男性</v>
      </c>
      <c r="Q71" s="28" t="s">
        <v>51</v>
      </c>
    </row>
    <row r="72" spans="13:17" x14ac:dyDescent="0.4">
      <c r="M72" s="28" t="s">
        <v>41</v>
      </c>
      <c r="N72" s="28">
        <f t="shared" ref="N72:N101" si="3">N71+1</f>
        <v>20</v>
      </c>
      <c r="O72" s="28" t="s">
        <v>42</v>
      </c>
      <c r="P72" s="28" t="str">
        <f t="shared" si="2"/>
        <v>個人事業主20男性</v>
      </c>
      <c r="Q72" s="28" t="s">
        <v>51</v>
      </c>
    </row>
    <row r="73" spans="13:17" x14ac:dyDescent="0.4">
      <c r="M73" s="28" t="s">
        <v>41</v>
      </c>
      <c r="N73" s="28">
        <f t="shared" si="3"/>
        <v>21</v>
      </c>
      <c r="O73" s="28" t="s">
        <v>42</v>
      </c>
      <c r="P73" s="28" t="str">
        <f t="shared" si="2"/>
        <v>個人事業主21男性</v>
      </c>
      <c r="Q73" s="28" t="s">
        <v>51</v>
      </c>
    </row>
    <row r="74" spans="13:17" x14ac:dyDescent="0.4">
      <c r="M74" s="28" t="s">
        <v>41</v>
      </c>
      <c r="N74" s="28">
        <f t="shared" si="3"/>
        <v>22</v>
      </c>
      <c r="O74" s="28" t="s">
        <v>42</v>
      </c>
      <c r="P74" s="28" t="str">
        <f t="shared" si="2"/>
        <v>個人事業主22男性</v>
      </c>
      <c r="Q74" s="28" t="s">
        <v>51</v>
      </c>
    </row>
    <row r="75" spans="13:17" x14ac:dyDescent="0.4">
      <c r="M75" s="28" t="s">
        <v>41</v>
      </c>
      <c r="N75" s="28">
        <f t="shared" si="3"/>
        <v>23</v>
      </c>
      <c r="O75" s="28" t="s">
        <v>42</v>
      </c>
      <c r="P75" s="28" t="str">
        <f t="shared" si="2"/>
        <v>個人事業主23男性</v>
      </c>
      <c r="Q75" s="28" t="s">
        <v>51</v>
      </c>
    </row>
    <row r="76" spans="13:17" x14ac:dyDescent="0.4">
      <c r="M76" s="28" t="s">
        <v>41</v>
      </c>
      <c r="N76" s="28">
        <f t="shared" si="3"/>
        <v>24</v>
      </c>
      <c r="O76" s="28" t="s">
        <v>42</v>
      </c>
      <c r="P76" s="28" t="str">
        <f t="shared" si="2"/>
        <v>個人事業主24男性</v>
      </c>
      <c r="Q76" s="28" t="s">
        <v>51</v>
      </c>
    </row>
    <row r="77" spans="13:17" x14ac:dyDescent="0.4">
      <c r="M77" s="28" t="s">
        <v>41</v>
      </c>
      <c r="N77" s="28">
        <f t="shared" si="3"/>
        <v>25</v>
      </c>
      <c r="O77" s="28" t="s">
        <v>42</v>
      </c>
      <c r="P77" s="28" t="str">
        <f t="shared" si="2"/>
        <v>個人事業主25男性</v>
      </c>
      <c r="Q77" s="28" t="s">
        <v>50</v>
      </c>
    </row>
    <row r="78" spans="13:17" x14ac:dyDescent="0.4">
      <c r="M78" s="28" t="s">
        <v>41</v>
      </c>
      <c r="N78" s="28">
        <f t="shared" si="3"/>
        <v>26</v>
      </c>
      <c r="O78" s="28" t="s">
        <v>42</v>
      </c>
      <c r="P78" s="28" t="str">
        <f t="shared" si="2"/>
        <v>個人事業主26男性</v>
      </c>
      <c r="Q78" s="28" t="s">
        <v>50</v>
      </c>
    </row>
    <row r="79" spans="13:17" x14ac:dyDescent="0.4">
      <c r="M79" s="28" t="s">
        <v>41</v>
      </c>
      <c r="N79" s="28">
        <f t="shared" si="3"/>
        <v>27</v>
      </c>
      <c r="O79" s="28" t="s">
        <v>42</v>
      </c>
      <c r="P79" s="28" t="str">
        <f t="shared" si="2"/>
        <v>個人事業主27男性</v>
      </c>
      <c r="Q79" s="28" t="s">
        <v>50</v>
      </c>
    </row>
    <row r="80" spans="13:17" x14ac:dyDescent="0.4">
      <c r="M80" s="28" t="s">
        <v>41</v>
      </c>
      <c r="N80" s="28">
        <f t="shared" si="3"/>
        <v>28</v>
      </c>
      <c r="O80" s="28" t="s">
        <v>42</v>
      </c>
      <c r="P80" s="28" t="str">
        <f t="shared" si="2"/>
        <v>個人事業主28男性</v>
      </c>
      <c r="Q80" s="28" t="s">
        <v>50</v>
      </c>
    </row>
    <row r="81" spans="13:17" x14ac:dyDescent="0.4">
      <c r="M81" s="28" t="s">
        <v>41</v>
      </c>
      <c r="N81" s="28">
        <f t="shared" si="3"/>
        <v>29</v>
      </c>
      <c r="O81" s="28" t="s">
        <v>42</v>
      </c>
      <c r="P81" s="28" t="str">
        <f t="shared" ref="P81:P144" si="4">M81&amp;N81&amp;O81</f>
        <v>個人事業主29男性</v>
      </c>
      <c r="Q81" s="28" t="s">
        <v>50</v>
      </c>
    </row>
    <row r="82" spans="13:17" x14ac:dyDescent="0.4">
      <c r="M82" s="28" t="s">
        <v>41</v>
      </c>
      <c r="N82" s="28">
        <f t="shared" si="3"/>
        <v>30</v>
      </c>
      <c r="O82" s="28" t="s">
        <v>42</v>
      </c>
      <c r="P82" s="28" t="str">
        <f t="shared" si="4"/>
        <v>個人事業主30男性</v>
      </c>
      <c r="Q82" s="28" t="s">
        <v>49</v>
      </c>
    </row>
    <row r="83" spans="13:17" x14ac:dyDescent="0.4">
      <c r="M83" s="28" t="s">
        <v>41</v>
      </c>
      <c r="N83" s="28">
        <f t="shared" si="3"/>
        <v>31</v>
      </c>
      <c r="O83" s="28" t="s">
        <v>42</v>
      </c>
      <c r="P83" s="28" t="str">
        <f t="shared" si="4"/>
        <v>個人事業主31男性</v>
      </c>
      <c r="Q83" s="28" t="s">
        <v>49</v>
      </c>
    </row>
    <row r="84" spans="13:17" x14ac:dyDescent="0.4">
      <c r="M84" s="28" t="s">
        <v>41</v>
      </c>
      <c r="N84" s="28">
        <f t="shared" si="3"/>
        <v>32</v>
      </c>
      <c r="O84" s="28" t="s">
        <v>42</v>
      </c>
      <c r="P84" s="28" t="str">
        <f t="shared" si="4"/>
        <v>個人事業主32男性</v>
      </c>
      <c r="Q84" s="28" t="s">
        <v>49</v>
      </c>
    </row>
    <row r="85" spans="13:17" x14ac:dyDescent="0.4">
      <c r="M85" s="28" t="s">
        <v>41</v>
      </c>
      <c r="N85" s="28">
        <f t="shared" si="3"/>
        <v>33</v>
      </c>
      <c r="O85" s="28" t="s">
        <v>42</v>
      </c>
      <c r="P85" s="28" t="str">
        <f t="shared" si="4"/>
        <v>個人事業主33男性</v>
      </c>
      <c r="Q85" s="28" t="s">
        <v>49</v>
      </c>
    </row>
    <row r="86" spans="13:17" x14ac:dyDescent="0.4">
      <c r="M86" s="28" t="s">
        <v>41</v>
      </c>
      <c r="N86" s="28">
        <f t="shared" si="3"/>
        <v>34</v>
      </c>
      <c r="O86" s="28" t="s">
        <v>42</v>
      </c>
      <c r="P86" s="28" t="str">
        <f t="shared" si="4"/>
        <v>個人事業主34男性</v>
      </c>
      <c r="Q86" s="28" t="s">
        <v>49</v>
      </c>
    </row>
    <row r="87" spans="13:17" x14ac:dyDescent="0.4">
      <c r="M87" s="28" t="s">
        <v>41</v>
      </c>
      <c r="N87" s="28">
        <f t="shared" si="3"/>
        <v>35</v>
      </c>
      <c r="O87" s="28" t="s">
        <v>42</v>
      </c>
      <c r="P87" s="28" t="str">
        <f t="shared" si="4"/>
        <v>個人事業主35男性</v>
      </c>
      <c r="Q87" s="28" t="s">
        <v>49</v>
      </c>
    </row>
    <row r="88" spans="13:17" x14ac:dyDescent="0.4">
      <c r="M88" s="28" t="s">
        <v>41</v>
      </c>
      <c r="N88" s="28">
        <f t="shared" si="3"/>
        <v>36</v>
      </c>
      <c r="O88" s="28" t="s">
        <v>42</v>
      </c>
      <c r="P88" s="28" t="str">
        <f t="shared" si="4"/>
        <v>個人事業主36男性</v>
      </c>
      <c r="Q88" s="28" t="s">
        <v>49</v>
      </c>
    </row>
    <row r="89" spans="13:17" x14ac:dyDescent="0.4">
      <c r="M89" s="28" t="s">
        <v>41</v>
      </c>
      <c r="N89" s="28">
        <f t="shared" si="3"/>
        <v>37</v>
      </c>
      <c r="O89" s="28" t="s">
        <v>42</v>
      </c>
      <c r="P89" s="28" t="str">
        <f t="shared" si="4"/>
        <v>個人事業主37男性</v>
      </c>
      <c r="Q89" s="28" t="s">
        <v>49</v>
      </c>
    </row>
    <row r="90" spans="13:17" x14ac:dyDescent="0.4">
      <c r="M90" s="28" t="s">
        <v>41</v>
      </c>
      <c r="N90" s="28">
        <f t="shared" si="3"/>
        <v>38</v>
      </c>
      <c r="O90" s="28" t="s">
        <v>42</v>
      </c>
      <c r="P90" s="28" t="str">
        <f t="shared" si="4"/>
        <v>個人事業主38男性</v>
      </c>
      <c r="Q90" s="28" t="s">
        <v>49</v>
      </c>
    </row>
    <row r="91" spans="13:17" x14ac:dyDescent="0.4">
      <c r="M91" s="28" t="s">
        <v>41</v>
      </c>
      <c r="N91" s="28">
        <f t="shared" si="3"/>
        <v>39</v>
      </c>
      <c r="O91" s="28" t="s">
        <v>42</v>
      </c>
      <c r="P91" s="28" t="str">
        <f t="shared" si="4"/>
        <v>個人事業主39男性</v>
      </c>
      <c r="Q91" s="28" t="s">
        <v>49</v>
      </c>
    </row>
    <row r="92" spans="13:17" x14ac:dyDescent="0.4">
      <c r="M92" s="28" t="s">
        <v>41</v>
      </c>
      <c r="N92" s="28">
        <f t="shared" si="3"/>
        <v>40</v>
      </c>
      <c r="O92" s="28" t="s">
        <v>42</v>
      </c>
      <c r="P92" s="28" t="str">
        <f t="shared" si="4"/>
        <v>個人事業主40男性</v>
      </c>
      <c r="Q92" s="28" t="s">
        <v>48</v>
      </c>
    </row>
    <row r="93" spans="13:17" x14ac:dyDescent="0.4">
      <c r="M93" s="28" t="s">
        <v>41</v>
      </c>
      <c r="N93" s="28">
        <f t="shared" si="3"/>
        <v>41</v>
      </c>
      <c r="O93" s="28" t="s">
        <v>42</v>
      </c>
      <c r="P93" s="28" t="str">
        <f t="shared" si="4"/>
        <v>個人事業主41男性</v>
      </c>
      <c r="Q93" s="28" t="s">
        <v>48</v>
      </c>
    </row>
    <row r="94" spans="13:17" x14ac:dyDescent="0.4">
      <c r="M94" s="28" t="s">
        <v>41</v>
      </c>
      <c r="N94" s="28">
        <f t="shared" si="3"/>
        <v>42</v>
      </c>
      <c r="O94" s="28" t="s">
        <v>42</v>
      </c>
      <c r="P94" s="28" t="str">
        <f t="shared" si="4"/>
        <v>個人事業主42男性</v>
      </c>
      <c r="Q94" s="28" t="s">
        <v>48</v>
      </c>
    </row>
    <row r="95" spans="13:17" x14ac:dyDescent="0.4">
      <c r="M95" s="28" t="s">
        <v>41</v>
      </c>
      <c r="N95" s="28">
        <f t="shared" si="3"/>
        <v>43</v>
      </c>
      <c r="O95" s="28" t="s">
        <v>42</v>
      </c>
      <c r="P95" s="28" t="str">
        <f t="shared" si="4"/>
        <v>個人事業主43男性</v>
      </c>
      <c r="Q95" s="28" t="s">
        <v>48</v>
      </c>
    </row>
    <row r="96" spans="13:17" x14ac:dyDescent="0.4">
      <c r="M96" s="28" t="s">
        <v>41</v>
      </c>
      <c r="N96" s="28">
        <f t="shared" si="3"/>
        <v>44</v>
      </c>
      <c r="O96" s="28" t="s">
        <v>42</v>
      </c>
      <c r="P96" s="28" t="str">
        <f t="shared" si="4"/>
        <v>個人事業主44男性</v>
      </c>
      <c r="Q96" s="28" t="s">
        <v>48</v>
      </c>
    </row>
    <row r="97" spans="13:17" x14ac:dyDescent="0.4">
      <c r="M97" s="28" t="s">
        <v>41</v>
      </c>
      <c r="N97" s="28">
        <f t="shared" si="3"/>
        <v>45</v>
      </c>
      <c r="O97" s="28" t="s">
        <v>42</v>
      </c>
      <c r="P97" s="28" t="str">
        <f t="shared" si="4"/>
        <v>個人事業主45男性</v>
      </c>
      <c r="Q97" s="28" t="s">
        <v>48</v>
      </c>
    </row>
    <row r="98" spans="13:17" x14ac:dyDescent="0.4">
      <c r="M98" s="28" t="s">
        <v>41</v>
      </c>
      <c r="N98" s="28">
        <f t="shared" si="3"/>
        <v>46</v>
      </c>
      <c r="O98" s="28" t="s">
        <v>42</v>
      </c>
      <c r="P98" s="28" t="str">
        <f t="shared" si="4"/>
        <v>個人事業主46男性</v>
      </c>
      <c r="Q98" s="28" t="s">
        <v>48</v>
      </c>
    </row>
    <row r="99" spans="13:17" x14ac:dyDescent="0.4">
      <c r="M99" s="28" t="s">
        <v>41</v>
      </c>
      <c r="N99" s="28">
        <f t="shared" si="3"/>
        <v>47</v>
      </c>
      <c r="O99" s="28" t="s">
        <v>42</v>
      </c>
      <c r="P99" s="28" t="str">
        <f t="shared" si="4"/>
        <v>個人事業主47男性</v>
      </c>
      <c r="Q99" s="28" t="s">
        <v>48</v>
      </c>
    </row>
    <row r="100" spans="13:17" x14ac:dyDescent="0.4">
      <c r="M100" s="28" t="s">
        <v>41</v>
      </c>
      <c r="N100" s="28">
        <f t="shared" si="3"/>
        <v>48</v>
      </c>
      <c r="O100" s="28" t="s">
        <v>42</v>
      </c>
      <c r="P100" s="28" t="str">
        <f t="shared" si="4"/>
        <v>個人事業主48男性</v>
      </c>
      <c r="Q100" s="28" t="s">
        <v>48</v>
      </c>
    </row>
    <row r="101" spans="13:17" x14ac:dyDescent="0.4">
      <c r="M101" s="28" t="s">
        <v>41</v>
      </c>
      <c r="N101" s="28">
        <f t="shared" si="3"/>
        <v>49</v>
      </c>
      <c r="O101" s="28" t="s">
        <v>42</v>
      </c>
      <c r="P101" s="28" t="str">
        <f t="shared" si="4"/>
        <v>個人事業主49男性</v>
      </c>
      <c r="Q101" s="28" t="s">
        <v>48</v>
      </c>
    </row>
    <row r="102" spans="13:17" x14ac:dyDescent="0.4">
      <c r="M102" s="28" t="s">
        <v>41</v>
      </c>
      <c r="N102" s="28">
        <f t="shared" ref="N102:N129" si="5">N101+1</f>
        <v>50</v>
      </c>
      <c r="O102" s="28" t="s">
        <v>42</v>
      </c>
      <c r="P102" s="28" t="str">
        <f t="shared" si="4"/>
        <v>個人事業主50男性</v>
      </c>
      <c r="Q102" s="28" t="s">
        <v>48</v>
      </c>
    </row>
    <row r="103" spans="13:17" x14ac:dyDescent="0.4">
      <c r="M103" s="28" t="s">
        <v>41</v>
      </c>
      <c r="N103" s="28">
        <f t="shared" si="5"/>
        <v>51</v>
      </c>
      <c r="O103" s="28" t="s">
        <v>42</v>
      </c>
      <c r="P103" s="28" t="str">
        <f t="shared" si="4"/>
        <v>個人事業主51男性</v>
      </c>
      <c r="Q103" s="28" t="s">
        <v>48</v>
      </c>
    </row>
    <row r="104" spans="13:17" x14ac:dyDescent="0.4">
      <c r="M104" s="28" t="s">
        <v>41</v>
      </c>
      <c r="N104" s="28">
        <f t="shared" si="5"/>
        <v>52</v>
      </c>
      <c r="O104" s="28" t="s">
        <v>42</v>
      </c>
      <c r="P104" s="28" t="str">
        <f t="shared" si="4"/>
        <v>個人事業主52男性</v>
      </c>
      <c r="Q104" s="28" t="s">
        <v>48</v>
      </c>
    </row>
    <row r="105" spans="13:17" x14ac:dyDescent="0.4">
      <c r="M105" s="28" t="s">
        <v>41</v>
      </c>
      <c r="N105" s="28">
        <f t="shared" si="5"/>
        <v>53</v>
      </c>
      <c r="O105" s="28" t="s">
        <v>42</v>
      </c>
      <c r="P105" s="28" t="str">
        <f t="shared" si="4"/>
        <v>個人事業主53男性</v>
      </c>
      <c r="Q105" s="28" t="s">
        <v>48</v>
      </c>
    </row>
    <row r="106" spans="13:17" x14ac:dyDescent="0.4">
      <c r="M106" s="28" t="s">
        <v>41</v>
      </c>
      <c r="N106" s="28">
        <f t="shared" si="5"/>
        <v>54</v>
      </c>
      <c r="O106" s="28" t="s">
        <v>42</v>
      </c>
      <c r="P106" s="28" t="str">
        <f t="shared" si="4"/>
        <v>個人事業主54男性</v>
      </c>
      <c r="Q106" s="28" t="s">
        <v>48</v>
      </c>
    </row>
    <row r="107" spans="13:17" x14ac:dyDescent="0.4">
      <c r="M107" s="28" t="s">
        <v>41</v>
      </c>
      <c r="N107" s="28">
        <f t="shared" si="5"/>
        <v>55</v>
      </c>
      <c r="O107" s="28" t="s">
        <v>42</v>
      </c>
      <c r="P107" s="28" t="str">
        <f t="shared" si="4"/>
        <v>個人事業主55男性</v>
      </c>
      <c r="Q107" s="28" t="s">
        <v>48</v>
      </c>
    </row>
    <row r="108" spans="13:17" x14ac:dyDescent="0.4">
      <c r="M108" s="28" t="s">
        <v>41</v>
      </c>
      <c r="N108" s="28">
        <f t="shared" si="5"/>
        <v>56</v>
      </c>
      <c r="O108" s="28" t="s">
        <v>42</v>
      </c>
      <c r="P108" s="28" t="str">
        <f t="shared" si="4"/>
        <v>個人事業主56男性</v>
      </c>
      <c r="Q108" s="28" t="s">
        <v>48</v>
      </c>
    </row>
    <row r="109" spans="13:17" x14ac:dyDescent="0.4">
      <c r="M109" s="28" t="s">
        <v>41</v>
      </c>
      <c r="N109" s="28">
        <f t="shared" si="5"/>
        <v>57</v>
      </c>
      <c r="O109" s="28" t="s">
        <v>42</v>
      </c>
      <c r="P109" s="28" t="str">
        <f t="shared" si="4"/>
        <v>個人事業主57男性</v>
      </c>
      <c r="Q109" s="28" t="s">
        <v>48</v>
      </c>
    </row>
    <row r="110" spans="13:17" x14ac:dyDescent="0.4">
      <c r="M110" s="28" t="s">
        <v>41</v>
      </c>
      <c r="N110" s="28">
        <f t="shared" si="5"/>
        <v>58</v>
      </c>
      <c r="O110" s="28" t="s">
        <v>42</v>
      </c>
      <c r="P110" s="28" t="str">
        <f t="shared" si="4"/>
        <v>個人事業主58男性</v>
      </c>
      <c r="Q110" s="28" t="s">
        <v>48</v>
      </c>
    </row>
    <row r="111" spans="13:17" x14ac:dyDescent="0.4">
      <c r="M111" s="28" t="s">
        <v>41</v>
      </c>
      <c r="N111" s="28">
        <f t="shared" si="5"/>
        <v>59</v>
      </c>
      <c r="O111" s="28" t="s">
        <v>42</v>
      </c>
      <c r="P111" s="28" t="str">
        <f t="shared" si="4"/>
        <v>個人事業主59男性</v>
      </c>
      <c r="Q111" s="28" t="s">
        <v>48</v>
      </c>
    </row>
    <row r="112" spans="13:17" x14ac:dyDescent="0.4">
      <c r="M112" s="28" t="s">
        <v>41</v>
      </c>
      <c r="N112" s="28">
        <f t="shared" si="5"/>
        <v>60</v>
      </c>
      <c r="O112" s="28" t="s">
        <v>42</v>
      </c>
      <c r="P112" s="28" t="str">
        <f t="shared" si="4"/>
        <v>個人事業主60男性</v>
      </c>
      <c r="Q112" s="28" t="s">
        <v>48</v>
      </c>
    </row>
    <row r="113" spans="13:17" x14ac:dyDescent="0.4">
      <c r="M113" s="28" t="s">
        <v>41</v>
      </c>
      <c r="N113" s="28">
        <f t="shared" si="5"/>
        <v>61</v>
      </c>
      <c r="O113" s="28" t="s">
        <v>42</v>
      </c>
      <c r="P113" s="28" t="str">
        <f t="shared" si="4"/>
        <v>個人事業主61男性</v>
      </c>
      <c r="Q113" s="28" t="s">
        <v>48</v>
      </c>
    </row>
    <row r="114" spans="13:17" x14ac:dyDescent="0.4">
      <c r="M114" s="28" t="s">
        <v>41</v>
      </c>
      <c r="N114" s="28">
        <f t="shared" si="5"/>
        <v>62</v>
      </c>
      <c r="O114" s="28" t="s">
        <v>42</v>
      </c>
      <c r="P114" s="28" t="str">
        <f t="shared" si="4"/>
        <v>個人事業主62男性</v>
      </c>
      <c r="Q114" s="28" t="s">
        <v>48</v>
      </c>
    </row>
    <row r="115" spans="13:17" x14ac:dyDescent="0.4">
      <c r="M115" s="28" t="s">
        <v>41</v>
      </c>
      <c r="N115" s="28">
        <f t="shared" si="5"/>
        <v>63</v>
      </c>
      <c r="O115" s="28" t="s">
        <v>42</v>
      </c>
      <c r="P115" s="28" t="str">
        <f t="shared" si="4"/>
        <v>個人事業主63男性</v>
      </c>
      <c r="Q115" s="28" t="s">
        <v>48</v>
      </c>
    </row>
    <row r="116" spans="13:17" x14ac:dyDescent="0.4">
      <c r="M116" s="28" t="s">
        <v>41</v>
      </c>
      <c r="N116" s="28">
        <f t="shared" si="5"/>
        <v>64</v>
      </c>
      <c r="O116" s="28" t="s">
        <v>42</v>
      </c>
      <c r="P116" s="28" t="str">
        <f t="shared" si="4"/>
        <v>個人事業主64男性</v>
      </c>
      <c r="Q116" s="28" t="s">
        <v>48</v>
      </c>
    </row>
    <row r="117" spans="13:17" x14ac:dyDescent="0.4">
      <c r="M117" s="28" t="s">
        <v>41</v>
      </c>
      <c r="N117" s="28">
        <f t="shared" si="5"/>
        <v>65</v>
      </c>
      <c r="O117" s="28" t="s">
        <v>42</v>
      </c>
      <c r="P117" s="28" t="str">
        <f t="shared" si="4"/>
        <v>個人事業主65男性</v>
      </c>
      <c r="Q117" s="28" t="s">
        <v>48</v>
      </c>
    </row>
    <row r="118" spans="13:17" x14ac:dyDescent="0.4">
      <c r="M118" s="28" t="s">
        <v>41</v>
      </c>
      <c r="N118" s="28">
        <f t="shared" si="5"/>
        <v>66</v>
      </c>
      <c r="O118" s="28" t="s">
        <v>42</v>
      </c>
      <c r="P118" s="28" t="str">
        <f t="shared" si="4"/>
        <v>個人事業主66男性</v>
      </c>
      <c r="Q118" s="28" t="s">
        <v>48</v>
      </c>
    </row>
    <row r="119" spans="13:17" x14ac:dyDescent="0.4">
      <c r="M119" s="28" t="s">
        <v>41</v>
      </c>
      <c r="N119" s="28">
        <f t="shared" si="5"/>
        <v>67</v>
      </c>
      <c r="O119" s="28" t="s">
        <v>42</v>
      </c>
      <c r="P119" s="28" t="str">
        <f t="shared" si="4"/>
        <v>個人事業主67男性</v>
      </c>
      <c r="Q119" s="28" t="s">
        <v>48</v>
      </c>
    </row>
    <row r="120" spans="13:17" x14ac:dyDescent="0.4">
      <c r="M120" s="28" t="s">
        <v>41</v>
      </c>
      <c r="N120" s="28">
        <f t="shared" si="5"/>
        <v>68</v>
      </c>
      <c r="O120" s="28" t="s">
        <v>42</v>
      </c>
      <c r="P120" s="28" t="str">
        <f t="shared" si="4"/>
        <v>個人事業主68男性</v>
      </c>
      <c r="Q120" s="28" t="s">
        <v>48</v>
      </c>
    </row>
    <row r="121" spans="13:17" x14ac:dyDescent="0.4">
      <c r="M121" s="28" t="s">
        <v>41</v>
      </c>
      <c r="N121" s="28">
        <f t="shared" si="5"/>
        <v>69</v>
      </c>
      <c r="O121" s="28" t="s">
        <v>42</v>
      </c>
      <c r="P121" s="28" t="str">
        <f t="shared" si="4"/>
        <v>個人事業主69男性</v>
      </c>
      <c r="Q121" s="28" t="s">
        <v>48</v>
      </c>
    </row>
    <row r="122" spans="13:17" x14ac:dyDescent="0.4">
      <c r="M122" s="28" t="s">
        <v>41</v>
      </c>
      <c r="N122" s="28">
        <f t="shared" si="5"/>
        <v>70</v>
      </c>
      <c r="O122" s="28" t="s">
        <v>42</v>
      </c>
      <c r="P122" s="28" t="str">
        <f t="shared" si="4"/>
        <v>個人事業主70男性</v>
      </c>
      <c r="Q122" s="28" t="s">
        <v>48</v>
      </c>
    </row>
    <row r="123" spans="13:17" x14ac:dyDescent="0.4">
      <c r="M123" s="28" t="s">
        <v>41</v>
      </c>
      <c r="N123" s="28">
        <f t="shared" si="5"/>
        <v>71</v>
      </c>
      <c r="O123" s="28" t="s">
        <v>42</v>
      </c>
      <c r="P123" s="28" t="str">
        <f t="shared" si="4"/>
        <v>個人事業主71男性</v>
      </c>
      <c r="Q123" s="28" t="s">
        <v>48</v>
      </c>
    </row>
    <row r="124" spans="13:17" x14ac:dyDescent="0.4">
      <c r="M124" s="28" t="s">
        <v>41</v>
      </c>
      <c r="N124" s="28">
        <f t="shared" si="5"/>
        <v>72</v>
      </c>
      <c r="O124" s="28" t="s">
        <v>42</v>
      </c>
      <c r="P124" s="28" t="str">
        <f t="shared" si="4"/>
        <v>個人事業主72男性</v>
      </c>
      <c r="Q124" s="28" t="s">
        <v>48</v>
      </c>
    </row>
    <row r="125" spans="13:17" x14ac:dyDescent="0.4">
      <c r="M125" s="28" t="s">
        <v>41</v>
      </c>
      <c r="N125" s="28">
        <f t="shared" si="5"/>
        <v>73</v>
      </c>
      <c r="O125" s="28" t="s">
        <v>42</v>
      </c>
      <c r="P125" s="28" t="str">
        <f t="shared" si="4"/>
        <v>個人事業主73男性</v>
      </c>
      <c r="Q125" s="28" t="s">
        <v>48</v>
      </c>
    </row>
    <row r="126" spans="13:17" x14ac:dyDescent="0.4">
      <c r="M126" s="28" t="s">
        <v>41</v>
      </c>
      <c r="N126" s="28">
        <f t="shared" si="5"/>
        <v>74</v>
      </c>
      <c r="O126" s="28" t="s">
        <v>42</v>
      </c>
      <c r="P126" s="28" t="str">
        <f t="shared" si="4"/>
        <v>個人事業主74男性</v>
      </c>
      <c r="Q126" s="28" t="s">
        <v>48</v>
      </c>
    </row>
    <row r="127" spans="13:17" x14ac:dyDescent="0.4">
      <c r="M127" s="28" t="s">
        <v>41</v>
      </c>
      <c r="N127" s="28">
        <f t="shared" si="5"/>
        <v>75</v>
      </c>
      <c r="O127" s="28" t="s">
        <v>42</v>
      </c>
      <c r="P127" s="28" t="str">
        <f t="shared" si="4"/>
        <v>個人事業主75男性</v>
      </c>
      <c r="Q127" s="28" t="s">
        <v>48</v>
      </c>
    </row>
    <row r="128" spans="13:17" x14ac:dyDescent="0.4">
      <c r="M128" s="28" t="s">
        <v>62</v>
      </c>
      <c r="N128" s="28">
        <v>15</v>
      </c>
      <c r="O128" s="28" t="s">
        <v>42</v>
      </c>
      <c r="P128" s="28" t="str">
        <f t="shared" si="4"/>
        <v>一人親方15男性</v>
      </c>
      <c r="Q128" s="28" t="s">
        <v>56</v>
      </c>
    </row>
    <row r="129" spans="13:17" x14ac:dyDescent="0.4">
      <c r="M129" s="28" t="s">
        <v>19</v>
      </c>
      <c r="N129" s="28">
        <f t="shared" si="5"/>
        <v>16</v>
      </c>
      <c r="O129" s="28" t="s">
        <v>42</v>
      </c>
      <c r="P129" s="28" t="str">
        <f t="shared" si="4"/>
        <v>一人親方16男性</v>
      </c>
      <c r="Q129" s="28" t="s">
        <v>56</v>
      </c>
    </row>
    <row r="130" spans="13:17" x14ac:dyDescent="0.4">
      <c r="M130" s="28" t="s">
        <v>19</v>
      </c>
      <c r="N130" s="28">
        <f t="shared" ref="N130:N190" si="6">N129+1</f>
        <v>17</v>
      </c>
      <c r="O130" s="28" t="s">
        <v>42</v>
      </c>
      <c r="P130" s="28" t="str">
        <f t="shared" si="4"/>
        <v>一人親方17男性</v>
      </c>
      <c r="Q130" s="28" t="s">
        <v>56</v>
      </c>
    </row>
    <row r="131" spans="13:17" x14ac:dyDescent="0.4">
      <c r="M131" s="28" t="s">
        <v>19</v>
      </c>
      <c r="N131" s="28">
        <f t="shared" si="6"/>
        <v>18</v>
      </c>
      <c r="O131" s="28" t="s">
        <v>42</v>
      </c>
      <c r="P131" s="28" t="str">
        <f t="shared" si="4"/>
        <v>一人親方18男性</v>
      </c>
      <c r="Q131" s="28" t="s">
        <v>56</v>
      </c>
    </row>
    <row r="132" spans="13:17" x14ac:dyDescent="0.4">
      <c r="M132" s="28" t="s">
        <v>19</v>
      </c>
      <c r="N132" s="28">
        <f t="shared" si="6"/>
        <v>19</v>
      </c>
      <c r="O132" s="28" t="s">
        <v>42</v>
      </c>
      <c r="P132" s="28" t="str">
        <f t="shared" si="4"/>
        <v>一人親方19男性</v>
      </c>
      <c r="Q132" s="28" t="s">
        <v>56</v>
      </c>
    </row>
    <row r="133" spans="13:17" x14ac:dyDescent="0.4">
      <c r="M133" s="28" t="s">
        <v>19</v>
      </c>
      <c r="N133" s="28">
        <f t="shared" si="6"/>
        <v>20</v>
      </c>
      <c r="O133" s="28" t="s">
        <v>42</v>
      </c>
      <c r="P133" s="28" t="str">
        <f t="shared" si="4"/>
        <v>一人親方20男性</v>
      </c>
      <c r="Q133" s="28" t="s">
        <v>56</v>
      </c>
    </row>
    <row r="134" spans="13:17" x14ac:dyDescent="0.4">
      <c r="M134" s="28" t="s">
        <v>19</v>
      </c>
      <c r="N134" s="28">
        <f t="shared" si="6"/>
        <v>21</v>
      </c>
      <c r="O134" s="28" t="s">
        <v>42</v>
      </c>
      <c r="P134" s="28" t="str">
        <f t="shared" si="4"/>
        <v>一人親方21男性</v>
      </c>
      <c r="Q134" s="28" t="s">
        <v>56</v>
      </c>
    </row>
    <row r="135" spans="13:17" x14ac:dyDescent="0.4">
      <c r="M135" s="28" t="s">
        <v>19</v>
      </c>
      <c r="N135" s="28">
        <f t="shared" si="6"/>
        <v>22</v>
      </c>
      <c r="O135" s="28" t="s">
        <v>42</v>
      </c>
      <c r="P135" s="28" t="str">
        <f t="shared" si="4"/>
        <v>一人親方22男性</v>
      </c>
      <c r="Q135" s="28" t="s">
        <v>56</v>
      </c>
    </row>
    <row r="136" spans="13:17" x14ac:dyDescent="0.4">
      <c r="M136" s="28" t="s">
        <v>19</v>
      </c>
      <c r="N136" s="28">
        <f t="shared" si="6"/>
        <v>23</v>
      </c>
      <c r="O136" s="28" t="s">
        <v>42</v>
      </c>
      <c r="P136" s="28" t="str">
        <f t="shared" si="4"/>
        <v>一人親方23男性</v>
      </c>
      <c r="Q136" s="28" t="s">
        <v>56</v>
      </c>
    </row>
    <row r="137" spans="13:17" x14ac:dyDescent="0.4">
      <c r="M137" s="28" t="s">
        <v>19</v>
      </c>
      <c r="N137" s="28">
        <f t="shared" si="6"/>
        <v>24</v>
      </c>
      <c r="O137" s="28" t="s">
        <v>42</v>
      </c>
      <c r="P137" s="28" t="str">
        <f t="shared" si="4"/>
        <v>一人親方24男性</v>
      </c>
      <c r="Q137" s="28" t="s">
        <v>56</v>
      </c>
    </row>
    <row r="138" spans="13:17" x14ac:dyDescent="0.4">
      <c r="M138" s="28" t="s">
        <v>19</v>
      </c>
      <c r="N138" s="28">
        <f t="shared" si="6"/>
        <v>25</v>
      </c>
      <c r="O138" s="28" t="s">
        <v>42</v>
      </c>
      <c r="P138" s="28" t="str">
        <f t="shared" si="4"/>
        <v>一人親方25男性</v>
      </c>
      <c r="Q138" s="28" t="s">
        <v>55</v>
      </c>
    </row>
    <row r="139" spans="13:17" x14ac:dyDescent="0.4">
      <c r="M139" s="28" t="s">
        <v>19</v>
      </c>
      <c r="N139" s="28">
        <f t="shared" si="6"/>
        <v>26</v>
      </c>
      <c r="O139" s="28" t="s">
        <v>42</v>
      </c>
      <c r="P139" s="28" t="str">
        <f t="shared" si="4"/>
        <v>一人親方26男性</v>
      </c>
      <c r="Q139" s="28" t="s">
        <v>55</v>
      </c>
    </row>
    <row r="140" spans="13:17" x14ac:dyDescent="0.4">
      <c r="M140" s="28" t="s">
        <v>19</v>
      </c>
      <c r="N140" s="28">
        <f t="shared" si="6"/>
        <v>27</v>
      </c>
      <c r="O140" s="28" t="s">
        <v>42</v>
      </c>
      <c r="P140" s="28" t="str">
        <f t="shared" si="4"/>
        <v>一人親方27男性</v>
      </c>
      <c r="Q140" s="28" t="s">
        <v>55</v>
      </c>
    </row>
    <row r="141" spans="13:17" x14ac:dyDescent="0.4">
      <c r="M141" s="28" t="s">
        <v>19</v>
      </c>
      <c r="N141" s="28">
        <f t="shared" si="6"/>
        <v>28</v>
      </c>
      <c r="O141" s="28" t="s">
        <v>42</v>
      </c>
      <c r="P141" s="28" t="str">
        <f t="shared" si="4"/>
        <v>一人親方28男性</v>
      </c>
      <c r="Q141" s="28" t="s">
        <v>55</v>
      </c>
    </row>
    <row r="142" spans="13:17" x14ac:dyDescent="0.4">
      <c r="M142" s="28" t="s">
        <v>19</v>
      </c>
      <c r="N142" s="28">
        <f t="shared" si="6"/>
        <v>29</v>
      </c>
      <c r="O142" s="28" t="s">
        <v>42</v>
      </c>
      <c r="P142" s="28" t="str">
        <f t="shared" si="4"/>
        <v>一人親方29男性</v>
      </c>
      <c r="Q142" s="28" t="s">
        <v>55</v>
      </c>
    </row>
    <row r="143" spans="13:17" x14ac:dyDescent="0.4">
      <c r="M143" s="28" t="s">
        <v>19</v>
      </c>
      <c r="N143" s="28">
        <f t="shared" si="6"/>
        <v>30</v>
      </c>
      <c r="O143" s="28" t="s">
        <v>42</v>
      </c>
      <c r="P143" s="28" t="str">
        <f t="shared" si="4"/>
        <v>一人親方30男性</v>
      </c>
      <c r="Q143" s="28" t="s">
        <v>54</v>
      </c>
    </row>
    <row r="144" spans="13:17" x14ac:dyDescent="0.4">
      <c r="M144" s="28" t="s">
        <v>19</v>
      </c>
      <c r="N144" s="28">
        <f t="shared" si="6"/>
        <v>31</v>
      </c>
      <c r="O144" s="28" t="s">
        <v>42</v>
      </c>
      <c r="P144" s="28" t="str">
        <f t="shared" si="4"/>
        <v>一人親方31男性</v>
      </c>
      <c r="Q144" s="28" t="s">
        <v>54</v>
      </c>
    </row>
    <row r="145" spans="13:17" x14ac:dyDescent="0.4">
      <c r="M145" s="28" t="s">
        <v>19</v>
      </c>
      <c r="N145" s="28">
        <f t="shared" si="6"/>
        <v>32</v>
      </c>
      <c r="O145" s="28" t="s">
        <v>42</v>
      </c>
      <c r="P145" s="28" t="str">
        <f t="shared" ref="P145:P208" si="7">M145&amp;N145&amp;O145</f>
        <v>一人親方32男性</v>
      </c>
      <c r="Q145" s="28" t="s">
        <v>54</v>
      </c>
    </row>
    <row r="146" spans="13:17" x14ac:dyDescent="0.4">
      <c r="M146" s="28" t="s">
        <v>19</v>
      </c>
      <c r="N146" s="28">
        <f t="shared" si="6"/>
        <v>33</v>
      </c>
      <c r="O146" s="28" t="s">
        <v>42</v>
      </c>
      <c r="P146" s="28" t="str">
        <f t="shared" si="7"/>
        <v>一人親方33男性</v>
      </c>
      <c r="Q146" s="28" t="s">
        <v>54</v>
      </c>
    </row>
    <row r="147" spans="13:17" x14ac:dyDescent="0.4">
      <c r="M147" s="28" t="s">
        <v>19</v>
      </c>
      <c r="N147" s="28">
        <f t="shared" si="6"/>
        <v>34</v>
      </c>
      <c r="O147" s="28" t="s">
        <v>42</v>
      </c>
      <c r="P147" s="28" t="str">
        <f t="shared" si="7"/>
        <v>一人親方34男性</v>
      </c>
      <c r="Q147" s="28" t="s">
        <v>54</v>
      </c>
    </row>
    <row r="148" spans="13:17" x14ac:dyDescent="0.4">
      <c r="M148" s="28" t="s">
        <v>19</v>
      </c>
      <c r="N148" s="28">
        <f t="shared" si="6"/>
        <v>35</v>
      </c>
      <c r="O148" s="28" t="s">
        <v>42</v>
      </c>
      <c r="P148" s="28" t="str">
        <f t="shared" si="7"/>
        <v>一人親方35男性</v>
      </c>
      <c r="Q148" s="28" t="s">
        <v>53</v>
      </c>
    </row>
    <row r="149" spans="13:17" x14ac:dyDescent="0.4">
      <c r="M149" s="28" t="s">
        <v>19</v>
      </c>
      <c r="N149" s="28">
        <f t="shared" si="6"/>
        <v>36</v>
      </c>
      <c r="O149" s="28" t="s">
        <v>42</v>
      </c>
      <c r="P149" s="28" t="str">
        <f t="shared" si="7"/>
        <v>一人親方36男性</v>
      </c>
      <c r="Q149" s="28" t="s">
        <v>53</v>
      </c>
    </row>
    <row r="150" spans="13:17" x14ac:dyDescent="0.4">
      <c r="M150" s="28" t="s">
        <v>19</v>
      </c>
      <c r="N150" s="28">
        <f t="shared" si="6"/>
        <v>37</v>
      </c>
      <c r="O150" s="28" t="s">
        <v>42</v>
      </c>
      <c r="P150" s="28" t="str">
        <f t="shared" si="7"/>
        <v>一人親方37男性</v>
      </c>
      <c r="Q150" s="28" t="s">
        <v>53</v>
      </c>
    </row>
    <row r="151" spans="13:17" x14ac:dyDescent="0.4">
      <c r="M151" s="28" t="s">
        <v>19</v>
      </c>
      <c r="N151" s="28">
        <f t="shared" si="6"/>
        <v>38</v>
      </c>
      <c r="O151" s="28" t="s">
        <v>42</v>
      </c>
      <c r="P151" s="28" t="str">
        <f t="shared" si="7"/>
        <v>一人親方38男性</v>
      </c>
      <c r="Q151" s="28" t="s">
        <v>53</v>
      </c>
    </row>
    <row r="152" spans="13:17" x14ac:dyDescent="0.4">
      <c r="M152" s="28" t="s">
        <v>19</v>
      </c>
      <c r="N152" s="28">
        <f t="shared" si="6"/>
        <v>39</v>
      </c>
      <c r="O152" s="28" t="s">
        <v>42</v>
      </c>
      <c r="P152" s="28" t="str">
        <f t="shared" si="7"/>
        <v>一人親方39男性</v>
      </c>
      <c r="Q152" s="28" t="s">
        <v>53</v>
      </c>
    </row>
    <row r="153" spans="13:17" x14ac:dyDescent="0.4">
      <c r="M153" s="28" t="s">
        <v>19</v>
      </c>
      <c r="N153" s="28">
        <f t="shared" si="6"/>
        <v>40</v>
      </c>
      <c r="O153" s="28" t="s">
        <v>42</v>
      </c>
      <c r="P153" s="28" t="str">
        <f t="shared" si="7"/>
        <v>一人親方40男性</v>
      </c>
      <c r="Q153" s="28" t="s">
        <v>53</v>
      </c>
    </row>
    <row r="154" spans="13:17" x14ac:dyDescent="0.4">
      <c r="M154" s="28" t="s">
        <v>19</v>
      </c>
      <c r="N154" s="28">
        <f t="shared" si="6"/>
        <v>41</v>
      </c>
      <c r="O154" s="28" t="s">
        <v>42</v>
      </c>
      <c r="P154" s="28" t="str">
        <f t="shared" si="7"/>
        <v>一人親方41男性</v>
      </c>
      <c r="Q154" s="28" t="s">
        <v>53</v>
      </c>
    </row>
    <row r="155" spans="13:17" x14ac:dyDescent="0.4">
      <c r="M155" s="28" t="s">
        <v>19</v>
      </c>
      <c r="N155" s="28">
        <f t="shared" si="6"/>
        <v>42</v>
      </c>
      <c r="O155" s="28" t="s">
        <v>42</v>
      </c>
      <c r="P155" s="28" t="str">
        <f t="shared" si="7"/>
        <v>一人親方42男性</v>
      </c>
      <c r="Q155" s="28" t="s">
        <v>53</v>
      </c>
    </row>
    <row r="156" spans="13:17" x14ac:dyDescent="0.4">
      <c r="M156" s="28" t="s">
        <v>19</v>
      </c>
      <c r="N156" s="28">
        <f t="shared" si="6"/>
        <v>43</v>
      </c>
      <c r="O156" s="28" t="s">
        <v>42</v>
      </c>
      <c r="P156" s="28" t="str">
        <f t="shared" si="7"/>
        <v>一人親方43男性</v>
      </c>
      <c r="Q156" s="28" t="s">
        <v>53</v>
      </c>
    </row>
    <row r="157" spans="13:17" x14ac:dyDescent="0.4">
      <c r="M157" s="28" t="s">
        <v>19</v>
      </c>
      <c r="N157" s="28">
        <f t="shared" si="6"/>
        <v>44</v>
      </c>
      <c r="O157" s="28" t="s">
        <v>42</v>
      </c>
      <c r="P157" s="28" t="str">
        <f t="shared" si="7"/>
        <v>一人親方44男性</v>
      </c>
      <c r="Q157" s="28" t="s">
        <v>53</v>
      </c>
    </row>
    <row r="158" spans="13:17" x14ac:dyDescent="0.4">
      <c r="M158" s="28" t="s">
        <v>19</v>
      </c>
      <c r="N158" s="28">
        <f t="shared" si="6"/>
        <v>45</v>
      </c>
      <c r="O158" s="28" t="s">
        <v>42</v>
      </c>
      <c r="P158" s="28" t="str">
        <f t="shared" si="7"/>
        <v>一人親方45男性</v>
      </c>
      <c r="Q158" s="28" t="s">
        <v>53</v>
      </c>
    </row>
    <row r="159" spans="13:17" x14ac:dyDescent="0.4">
      <c r="M159" s="28" t="s">
        <v>19</v>
      </c>
      <c r="N159" s="28">
        <f t="shared" si="6"/>
        <v>46</v>
      </c>
      <c r="O159" s="28" t="s">
        <v>42</v>
      </c>
      <c r="P159" s="28" t="str">
        <f t="shared" si="7"/>
        <v>一人親方46男性</v>
      </c>
      <c r="Q159" s="28" t="s">
        <v>53</v>
      </c>
    </row>
    <row r="160" spans="13:17" x14ac:dyDescent="0.4">
      <c r="M160" s="28" t="s">
        <v>19</v>
      </c>
      <c r="N160" s="28">
        <f t="shared" si="6"/>
        <v>47</v>
      </c>
      <c r="O160" s="28" t="s">
        <v>42</v>
      </c>
      <c r="P160" s="28" t="str">
        <f t="shared" si="7"/>
        <v>一人親方47男性</v>
      </c>
      <c r="Q160" s="28" t="s">
        <v>53</v>
      </c>
    </row>
    <row r="161" spans="13:17" x14ac:dyDescent="0.4">
      <c r="M161" s="28" t="s">
        <v>19</v>
      </c>
      <c r="N161" s="28">
        <f t="shared" si="6"/>
        <v>48</v>
      </c>
      <c r="O161" s="28" t="s">
        <v>42</v>
      </c>
      <c r="P161" s="28" t="str">
        <f t="shared" si="7"/>
        <v>一人親方48男性</v>
      </c>
      <c r="Q161" s="28" t="s">
        <v>53</v>
      </c>
    </row>
    <row r="162" spans="13:17" x14ac:dyDescent="0.4">
      <c r="M162" s="28" t="s">
        <v>19</v>
      </c>
      <c r="N162" s="28">
        <f t="shared" si="6"/>
        <v>49</v>
      </c>
      <c r="O162" s="28" t="s">
        <v>42</v>
      </c>
      <c r="P162" s="28" t="str">
        <f t="shared" si="7"/>
        <v>一人親方49男性</v>
      </c>
      <c r="Q162" s="28" t="s">
        <v>53</v>
      </c>
    </row>
    <row r="163" spans="13:17" x14ac:dyDescent="0.4">
      <c r="M163" s="28" t="s">
        <v>19</v>
      </c>
      <c r="N163" s="28">
        <f t="shared" si="6"/>
        <v>50</v>
      </c>
      <c r="O163" s="28" t="s">
        <v>42</v>
      </c>
      <c r="P163" s="28" t="str">
        <f t="shared" si="7"/>
        <v>一人親方50男性</v>
      </c>
      <c r="Q163" s="28" t="s">
        <v>52</v>
      </c>
    </row>
    <row r="164" spans="13:17" x14ac:dyDescent="0.4">
      <c r="M164" s="28" t="s">
        <v>19</v>
      </c>
      <c r="N164" s="28">
        <f t="shared" si="6"/>
        <v>51</v>
      </c>
      <c r="O164" s="28" t="s">
        <v>42</v>
      </c>
      <c r="P164" s="28" t="str">
        <f t="shared" si="7"/>
        <v>一人親方51男性</v>
      </c>
      <c r="Q164" s="28" t="s">
        <v>52</v>
      </c>
    </row>
    <row r="165" spans="13:17" x14ac:dyDescent="0.4">
      <c r="M165" s="28" t="s">
        <v>19</v>
      </c>
      <c r="N165" s="28">
        <f t="shared" si="6"/>
        <v>52</v>
      </c>
      <c r="O165" s="28" t="s">
        <v>42</v>
      </c>
      <c r="P165" s="28" t="str">
        <f t="shared" si="7"/>
        <v>一人親方52男性</v>
      </c>
      <c r="Q165" s="28" t="s">
        <v>52</v>
      </c>
    </row>
    <row r="166" spans="13:17" x14ac:dyDescent="0.4">
      <c r="M166" s="28" t="s">
        <v>19</v>
      </c>
      <c r="N166" s="28">
        <f t="shared" si="6"/>
        <v>53</v>
      </c>
      <c r="O166" s="28" t="s">
        <v>42</v>
      </c>
      <c r="P166" s="28" t="str">
        <f t="shared" si="7"/>
        <v>一人親方53男性</v>
      </c>
      <c r="Q166" s="28" t="s">
        <v>52</v>
      </c>
    </row>
    <row r="167" spans="13:17" x14ac:dyDescent="0.4">
      <c r="M167" s="28" t="s">
        <v>19</v>
      </c>
      <c r="N167" s="28">
        <f t="shared" si="6"/>
        <v>54</v>
      </c>
      <c r="O167" s="28" t="s">
        <v>42</v>
      </c>
      <c r="P167" s="28" t="str">
        <f t="shared" si="7"/>
        <v>一人親方54男性</v>
      </c>
      <c r="Q167" s="28" t="s">
        <v>52</v>
      </c>
    </row>
    <row r="168" spans="13:17" x14ac:dyDescent="0.4">
      <c r="M168" s="28" t="s">
        <v>19</v>
      </c>
      <c r="N168" s="28">
        <f t="shared" si="6"/>
        <v>55</v>
      </c>
      <c r="O168" s="28" t="s">
        <v>42</v>
      </c>
      <c r="P168" s="28" t="str">
        <f t="shared" si="7"/>
        <v>一人親方55男性</v>
      </c>
      <c r="Q168" s="28" t="s">
        <v>52</v>
      </c>
    </row>
    <row r="169" spans="13:17" x14ac:dyDescent="0.4">
      <c r="M169" s="28" t="s">
        <v>19</v>
      </c>
      <c r="N169" s="28">
        <f t="shared" si="6"/>
        <v>56</v>
      </c>
      <c r="O169" s="28" t="s">
        <v>42</v>
      </c>
      <c r="P169" s="28" t="str">
        <f t="shared" si="7"/>
        <v>一人親方56男性</v>
      </c>
      <c r="Q169" s="28" t="s">
        <v>52</v>
      </c>
    </row>
    <row r="170" spans="13:17" x14ac:dyDescent="0.4">
      <c r="M170" s="28" t="s">
        <v>19</v>
      </c>
      <c r="N170" s="28">
        <f t="shared" si="6"/>
        <v>57</v>
      </c>
      <c r="O170" s="28" t="s">
        <v>42</v>
      </c>
      <c r="P170" s="28" t="str">
        <f t="shared" si="7"/>
        <v>一人親方57男性</v>
      </c>
      <c r="Q170" s="28" t="s">
        <v>52</v>
      </c>
    </row>
    <row r="171" spans="13:17" x14ac:dyDescent="0.4">
      <c r="M171" s="28" t="s">
        <v>19</v>
      </c>
      <c r="N171" s="28">
        <f t="shared" si="6"/>
        <v>58</v>
      </c>
      <c r="O171" s="28" t="s">
        <v>42</v>
      </c>
      <c r="P171" s="28" t="str">
        <f t="shared" si="7"/>
        <v>一人親方58男性</v>
      </c>
      <c r="Q171" s="28" t="s">
        <v>52</v>
      </c>
    </row>
    <row r="172" spans="13:17" x14ac:dyDescent="0.4">
      <c r="M172" s="28" t="s">
        <v>19</v>
      </c>
      <c r="N172" s="28">
        <f t="shared" si="6"/>
        <v>59</v>
      </c>
      <c r="O172" s="28" t="s">
        <v>42</v>
      </c>
      <c r="P172" s="28" t="str">
        <f t="shared" si="7"/>
        <v>一人親方59男性</v>
      </c>
      <c r="Q172" s="28" t="s">
        <v>52</v>
      </c>
    </row>
    <row r="173" spans="13:17" x14ac:dyDescent="0.4">
      <c r="M173" s="28" t="s">
        <v>19</v>
      </c>
      <c r="N173" s="28">
        <f t="shared" si="6"/>
        <v>60</v>
      </c>
      <c r="O173" s="28" t="s">
        <v>42</v>
      </c>
      <c r="P173" s="28" t="str">
        <f t="shared" si="7"/>
        <v>一人親方60男性</v>
      </c>
      <c r="Q173" s="28" t="s">
        <v>52</v>
      </c>
    </row>
    <row r="174" spans="13:17" x14ac:dyDescent="0.4">
      <c r="M174" s="28" t="s">
        <v>19</v>
      </c>
      <c r="N174" s="28">
        <f t="shared" si="6"/>
        <v>61</v>
      </c>
      <c r="O174" s="28" t="s">
        <v>42</v>
      </c>
      <c r="P174" s="28" t="str">
        <f t="shared" si="7"/>
        <v>一人親方61男性</v>
      </c>
      <c r="Q174" s="28" t="s">
        <v>52</v>
      </c>
    </row>
    <row r="175" spans="13:17" x14ac:dyDescent="0.4">
      <c r="M175" s="28" t="s">
        <v>19</v>
      </c>
      <c r="N175" s="28">
        <f t="shared" si="6"/>
        <v>62</v>
      </c>
      <c r="O175" s="28" t="s">
        <v>42</v>
      </c>
      <c r="P175" s="28" t="str">
        <f t="shared" si="7"/>
        <v>一人親方62男性</v>
      </c>
      <c r="Q175" s="28" t="s">
        <v>52</v>
      </c>
    </row>
    <row r="176" spans="13:17" x14ac:dyDescent="0.4">
      <c r="M176" s="28" t="s">
        <v>19</v>
      </c>
      <c r="N176" s="28">
        <f t="shared" si="6"/>
        <v>63</v>
      </c>
      <c r="O176" s="28" t="s">
        <v>42</v>
      </c>
      <c r="P176" s="28" t="str">
        <f t="shared" si="7"/>
        <v>一人親方63男性</v>
      </c>
      <c r="Q176" s="28" t="s">
        <v>52</v>
      </c>
    </row>
    <row r="177" spans="13:17" x14ac:dyDescent="0.4">
      <c r="M177" s="28" t="s">
        <v>19</v>
      </c>
      <c r="N177" s="28">
        <f t="shared" si="6"/>
        <v>64</v>
      </c>
      <c r="O177" s="28" t="s">
        <v>42</v>
      </c>
      <c r="P177" s="28" t="str">
        <f t="shared" si="7"/>
        <v>一人親方64男性</v>
      </c>
      <c r="Q177" s="28" t="s">
        <v>52</v>
      </c>
    </row>
    <row r="178" spans="13:17" x14ac:dyDescent="0.4">
      <c r="M178" s="28" t="s">
        <v>19</v>
      </c>
      <c r="N178" s="28">
        <f t="shared" si="6"/>
        <v>65</v>
      </c>
      <c r="O178" s="28" t="s">
        <v>42</v>
      </c>
      <c r="P178" s="28" t="str">
        <f t="shared" si="7"/>
        <v>一人親方65男性</v>
      </c>
      <c r="Q178" s="28" t="s">
        <v>52</v>
      </c>
    </row>
    <row r="179" spans="13:17" x14ac:dyDescent="0.4">
      <c r="M179" s="28" t="s">
        <v>19</v>
      </c>
      <c r="N179" s="28">
        <f t="shared" si="6"/>
        <v>66</v>
      </c>
      <c r="O179" s="28" t="s">
        <v>42</v>
      </c>
      <c r="P179" s="28" t="str">
        <f t="shared" si="7"/>
        <v>一人親方66男性</v>
      </c>
      <c r="Q179" s="28" t="s">
        <v>52</v>
      </c>
    </row>
    <row r="180" spans="13:17" x14ac:dyDescent="0.4">
      <c r="M180" s="28" t="s">
        <v>19</v>
      </c>
      <c r="N180" s="28">
        <f t="shared" si="6"/>
        <v>67</v>
      </c>
      <c r="O180" s="28" t="s">
        <v>42</v>
      </c>
      <c r="P180" s="28" t="str">
        <f t="shared" si="7"/>
        <v>一人親方67男性</v>
      </c>
      <c r="Q180" s="28" t="s">
        <v>52</v>
      </c>
    </row>
    <row r="181" spans="13:17" x14ac:dyDescent="0.4">
      <c r="M181" s="28" t="s">
        <v>19</v>
      </c>
      <c r="N181" s="28">
        <f t="shared" si="6"/>
        <v>68</v>
      </c>
      <c r="O181" s="28" t="s">
        <v>42</v>
      </c>
      <c r="P181" s="28" t="str">
        <f t="shared" si="7"/>
        <v>一人親方68男性</v>
      </c>
      <c r="Q181" s="28" t="s">
        <v>52</v>
      </c>
    </row>
    <row r="182" spans="13:17" x14ac:dyDescent="0.4">
      <c r="M182" s="28" t="s">
        <v>19</v>
      </c>
      <c r="N182" s="28">
        <f t="shared" si="6"/>
        <v>69</v>
      </c>
      <c r="O182" s="28" t="s">
        <v>42</v>
      </c>
      <c r="P182" s="28" t="str">
        <f t="shared" si="7"/>
        <v>一人親方69男性</v>
      </c>
      <c r="Q182" s="28" t="s">
        <v>52</v>
      </c>
    </row>
    <row r="183" spans="13:17" x14ac:dyDescent="0.4">
      <c r="M183" s="28" t="s">
        <v>19</v>
      </c>
      <c r="N183" s="28">
        <f t="shared" si="6"/>
        <v>70</v>
      </c>
      <c r="O183" s="28" t="s">
        <v>42</v>
      </c>
      <c r="P183" s="28" t="str">
        <f t="shared" si="7"/>
        <v>一人親方70男性</v>
      </c>
      <c r="Q183" s="28" t="s">
        <v>52</v>
      </c>
    </row>
    <row r="184" spans="13:17" x14ac:dyDescent="0.4">
      <c r="M184" s="28" t="s">
        <v>19</v>
      </c>
      <c r="N184" s="28">
        <f t="shared" si="6"/>
        <v>71</v>
      </c>
      <c r="O184" s="28" t="s">
        <v>42</v>
      </c>
      <c r="P184" s="28" t="str">
        <f t="shared" si="7"/>
        <v>一人親方71男性</v>
      </c>
      <c r="Q184" s="28" t="s">
        <v>52</v>
      </c>
    </row>
    <row r="185" spans="13:17" x14ac:dyDescent="0.4">
      <c r="M185" s="28" t="s">
        <v>19</v>
      </c>
      <c r="N185" s="28">
        <f t="shared" si="6"/>
        <v>72</v>
      </c>
      <c r="O185" s="28" t="s">
        <v>42</v>
      </c>
      <c r="P185" s="28" t="str">
        <f t="shared" si="7"/>
        <v>一人親方72男性</v>
      </c>
      <c r="Q185" s="28" t="s">
        <v>52</v>
      </c>
    </row>
    <row r="186" spans="13:17" x14ac:dyDescent="0.4">
      <c r="M186" s="28" t="s">
        <v>19</v>
      </c>
      <c r="N186" s="28">
        <f t="shared" si="6"/>
        <v>73</v>
      </c>
      <c r="O186" s="28" t="s">
        <v>42</v>
      </c>
      <c r="P186" s="28" t="str">
        <f t="shared" si="7"/>
        <v>一人親方73男性</v>
      </c>
      <c r="Q186" s="28" t="s">
        <v>52</v>
      </c>
    </row>
    <row r="187" spans="13:17" x14ac:dyDescent="0.4">
      <c r="M187" s="28" t="s">
        <v>19</v>
      </c>
      <c r="N187" s="28">
        <f t="shared" si="6"/>
        <v>74</v>
      </c>
      <c r="O187" s="28" t="s">
        <v>42</v>
      </c>
      <c r="P187" s="28" t="str">
        <f t="shared" si="7"/>
        <v>一人親方74男性</v>
      </c>
      <c r="Q187" s="28" t="s">
        <v>52</v>
      </c>
    </row>
    <row r="188" spans="13:17" x14ac:dyDescent="0.4">
      <c r="M188" s="28" t="s">
        <v>19</v>
      </c>
      <c r="N188" s="28">
        <f t="shared" si="6"/>
        <v>75</v>
      </c>
      <c r="O188" s="28" t="s">
        <v>42</v>
      </c>
      <c r="P188" s="28" t="str">
        <f t="shared" si="7"/>
        <v>一人親方75男性</v>
      </c>
      <c r="Q188" s="28" t="s">
        <v>52</v>
      </c>
    </row>
    <row r="189" spans="13:17" x14ac:dyDescent="0.4">
      <c r="M189" s="28" t="s">
        <v>63</v>
      </c>
      <c r="N189" s="28">
        <v>15</v>
      </c>
      <c r="O189" s="28" t="s">
        <v>42</v>
      </c>
      <c r="P189" s="28" t="str">
        <f t="shared" si="7"/>
        <v>従業員15男性</v>
      </c>
      <c r="Q189" s="28" t="s">
        <v>61</v>
      </c>
    </row>
    <row r="190" spans="13:17" x14ac:dyDescent="0.4">
      <c r="M190" s="28" t="s">
        <v>63</v>
      </c>
      <c r="N190" s="28">
        <f t="shared" si="6"/>
        <v>16</v>
      </c>
      <c r="O190" s="28" t="s">
        <v>42</v>
      </c>
      <c r="P190" s="28" t="str">
        <f t="shared" si="7"/>
        <v>従業員16男性</v>
      </c>
      <c r="Q190" s="28" t="s">
        <v>61</v>
      </c>
    </row>
    <row r="191" spans="13:17" x14ac:dyDescent="0.4">
      <c r="M191" s="28" t="s">
        <v>63</v>
      </c>
      <c r="N191" s="28">
        <f t="shared" ref="N191:N249" si="8">N190+1</f>
        <v>17</v>
      </c>
      <c r="O191" s="28" t="s">
        <v>42</v>
      </c>
      <c r="P191" s="28" t="str">
        <f t="shared" si="7"/>
        <v>従業員17男性</v>
      </c>
      <c r="Q191" s="28" t="s">
        <v>61</v>
      </c>
    </row>
    <row r="192" spans="13:17" x14ac:dyDescent="0.4">
      <c r="M192" s="28" t="s">
        <v>63</v>
      </c>
      <c r="N192" s="28">
        <f t="shared" si="8"/>
        <v>18</v>
      </c>
      <c r="O192" s="28" t="s">
        <v>42</v>
      </c>
      <c r="P192" s="28" t="str">
        <f t="shared" si="7"/>
        <v>従業員18男性</v>
      </c>
      <c r="Q192" s="28" t="s">
        <v>61</v>
      </c>
    </row>
    <row r="193" spans="13:17" x14ac:dyDescent="0.4">
      <c r="M193" s="28" t="s">
        <v>63</v>
      </c>
      <c r="N193" s="28">
        <f t="shared" si="8"/>
        <v>19</v>
      </c>
      <c r="O193" s="28" t="s">
        <v>42</v>
      </c>
      <c r="P193" s="28" t="str">
        <f t="shared" si="7"/>
        <v>従業員19男性</v>
      </c>
      <c r="Q193" s="28" t="s">
        <v>61</v>
      </c>
    </row>
    <row r="194" spans="13:17" x14ac:dyDescent="0.4">
      <c r="M194" s="28" t="s">
        <v>63</v>
      </c>
      <c r="N194" s="28">
        <f t="shared" si="8"/>
        <v>20</v>
      </c>
      <c r="O194" s="28" t="s">
        <v>42</v>
      </c>
      <c r="P194" s="28" t="str">
        <f t="shared" si="7"/>
        <v>従業員20男性</v>
      </c>
      <c r="Q194" s="28" t="s">
        <v>61</v>
      </c>
    </row>
    <row r="195" spans="13:17" x14ac:dyDescent="0.4">
      <c r="M195" s="28" t="s">
        <v>63</v>
      </c>
      <c r="N195" s="28">
        <f t="shared" si="8"/>
        <v>21</v>
      </c>
      <c r="O195" s="28" t="s">
        <v>42</v>
      </c>
      <c r="P195" s="28" t="str">
        <f t="shared" si="7"/>
        <v>従業員21男性</v>
      </c>
      <c r="Q195" s="28" t="s">
        <v>61</v>
      </c>
    </row>
    <row r="196" spans="13:17" x14ac:dyDescent="0.4">
      <c r="M196" s="28" t="s">
        <v>63</v>
      </c>
      <c r="N196" s="28">
        <f t="shared" si="8"/>
        <v>22</v>
      </c>
      <c r="O196" s="28" t="s">
        <v>42</v>
      </c>
      <c r="P196" s="28" t="str">
        <f t="shared" si="7"/>
        <v>従業員22男性</v>
      </c>
      <c r="Q196" s="28" t="s">
        <v>61</v>
      </c>
    </row>
    <row r="197" spans="13:17" x14ac:dyDescent="0.4">
      <c r="M197" s="28" t="s">
        <v>63</v>
      </c>
      <c r="N197" s="28">
        <f t="shared" si="8"/>
        <v>23</v>
      </c>
      <c r="O197" s="28" t="s">
        <v>42</v>
      </c>
      <c r="P197" s="28" t="str">
        <f t="shared" si="7"/>
        <v>従業員23男性</v>
      </c>
      <c r="Q197" s="28" t="s">
        <v>61</v>
      </c>
    </row>
    <row r="198" spans="13:17" x14ac:dyDescent="0.4">
      <c r="M198" s="28" t="s">
        <v>63</v>
      </c>
      <c r="N198" s="28">
        <f t="shared" si="8"/>
        <v>24</v>
      </c>
      <c r="O198" s="28" t="s">
        <v>42</v>
      </c>
      <c r="P198" s="28" t="str">
        <f t="shared" si="7"/>
        <v>従業員24男性</v>
      </c>
      <c r="Q198" s="28" t="s">
        <v>61</v>
      </c>
    </row>
    <row r="199" spans="13:17" x14ac:dyDescent="0.4">
      <c r="M199" s="28" t="s">
        <v>63</v>
      </c>
      <c r="N199" s="28">
        <f t="shared" si="8"/>
        <v>25</v>
      </c>
      <c r="O199" s="28" t="s">
        <v>42</v>
      </c>
      <c r="P199" s="28" t="str">
        <f t="shared" si="7"/>
        <v>従業員25男性</v>
      </c>
      <c r="Q199" s="28" t="s">
        <v>60</v>
      </c>
    </row>
    <row r="200" spans="13:17" x14ac:dyDescent="0.4">
      <c r="M200" s="28" t="s">
        <v>63</v>
      </c>
      <c r="N200" s="28">
        <f t="shared" si="8"/>
        <v>26</v>
      </c>
      <c r="O200" s="28" t="s">
        <v>42</v>
      </c>
      <c r="P200" s="28" t="str">
        <f t="shared" si="7"/>
        <v>従業員26男性</v>
      </c>
      <c r="Q200" s="28" t="s">
        <v>60</v>
      </c>
    </row>
    <row r="201" spans="13:17" x14ac:dyDescent="0.4">
      <c r="M201" s="28" t="s">
        <v>63</v>
      </c>
      <c r="N201" s="28">
        <f t="shared" si="8"/>
        <v>27</v>
      </c>
      <c r="O201" s="28" t="s">
        <v>42</v>
      </c>
      <c r="P201" s="28" t="str">
        <f t="shared" si="7"/>
        <v>従業員27男性</v>
      </c>
      <c r="Q201" s="28" t="s">
        <v>60</v>
      </c>
    </row>
    <row r="202" spans="13:17" x14ac:dyDescent="0.4">
      <c r="M202" s="28" t="s">
        <v>63</v>
      </c>
      <c r="N202" s="28">
        <f t="shared" si="8"/>
        <v>28</v>
      </c>
      <c r="O202" s="28" t="s">
        <v>42</v>
      </c>
      <c r="P202" s="28" t="str">
        <f t="shared" si="7"/>
        <v>従業員28男性</v>
      </c>
      <c r="Q202" s="28" t="s">
        <v>60</v>
      </c>
    </row>
    <row r="203" spans="13:17" x14ac:dyDescent="0.4">
      <c r="M203" s="28" t="s">
        <v>63</v>
      </c>
      <c r="N203" s="28">
        <f t="shared" si="8"/>
        <v>29</v>
      </c>
      <c r="O203" s="28" t="s">
        <v>42</v>
      </c>
      <c r="P203" s="28" t="str">
        <f t="shared" si="7"/>
        <v>従業員29男性</v>
      </c>
      <c r="Q203" s="28" t="s">
        <v>60</v>
      </c>
    </row>
    <row r="204" spans="13:17" x14ac:dyDescent="0.4">
      <c r="M204" s="28" t="s">
        <v>63</v>
      </c>
      <c r="N204" s="28">
        <f t="shared" si="8"/>
        <v>30</v>
      </c>
      <c r="O204" s="28" t="s">
        <v>42</v>
      </c>
      <c r="P204" s="28" t="str">
        <f t="shared" si="7"/>
        <v>従業員30男性</v>
      </c>
      <c r="Q204" s="28" t="s">
        <v>58</v>
      </c>
    </row>
    <row r="205" spans="13:17" x14ac:dyDescent="0.4">
      <c r="M205" s="28" t="s">
        <v>63</v>
      </c>
      <c r="N205" s="28">
        <f t="shared" si="8"/>
        <v>31</v>
      </c>
      <c r="O205" s="28" t="s">
        <v>42</v>
      </c>
      <c r="P205" s="28" t="str">
        <f t="shared" si="7"/>
        <v>従業員31男性</v>
      </c>
      <c r="Q205" s="28" t="s">
        <v>58</v>
      </c>
    </row>
    <row r="206" spans="13:17" x14ac:dyDescent="0.4">
      <c r="M206" s="28" t="s">
        <v>63</v>
      </c>
      <c r="N206" s="28">
        <f t="shared" si="8"/>
        <v>32</v>
      </c>
      <c r="O206" s="28" t="s">
        <v>42</v>
      </c>
      <c r="P206" s="28" t="str">
        <f t="shared" si="7"/>
        <v>従業員32男性</v>
      </c>
      <c r="Q206" s="28" t="s">
        <v>58</v>
      </c>
    </row>
    <row r="207" spans="13:17" x14ac:dyDescent="0.4">
      <c r="M207" s="28" t="s">
        <v>63</v>
      </c>
      <c r="N207" s="28">
        <f t="shared" si="8"/>
        <v>33</v>
      </c>
      <c r="O207" s="28" t="s">
        <v>42</v>
      </c>
      <c r="P207" s="28" t="str">
        <f t="shared" si="7"/>
        <v>従業員33男性</v>
      </c>
      <c r="Q207" s="28" t="s">
        <v>58</v>
      </c>
    </row>
    <row r="208" spans="13:17" x14ac:dyDescent="0.4">
      <c r="M208" s="28" t="s">
        <v>63</v>
      </c>
      <c r="N208" s="28">
        <f t="shared" si="8"/>
        <v>34</v>
      </c>
      <c r="O208" s="28" t="s">
        <v>42</v>
      </c>
      <c r="P208" s="28" t="str">
        <f t="shared" si="7"/>
        <v>従業員34男性</v>
      </c>
      <c r="Q208" s="28" t="s">
        <v>58</v>
      </c>
    </row>
    <row r="209" spans="13:17" x14ac:dyDescent="0.4">
      <c r="M209" s="28" t="s">
        <v>63</v>
      </c>
      <c r="N209" s="28">
        <f t="shared" si="8"/>
        <v>35</v>
      </c>
      <c r="O209" s="28" t="s">
        <v>42</v>
      </c>
      <c r="P209" s="28" t="str">
        <f t="shared" ref="P209:P272" si="9">M209&amp;N209&amp;O209</f>
        <v>従業員35男性</v>
      </c>
      <c r="Q209" s="28" t="s">
        <v>57</v>
      </c>
    </row>
    <row r="210" spans="13:17" x14ac:dyDescent="0.4">
      <c r="M210" s="28" t="s">
        <v>63</v>
      </c>
      <c r="N210" s="28">
        <f t="shared" si="8"/>
        <v>36</v>
      </c>
      <c r="O210" s="28" t="s">
        <v>42</v>
      </c>
      <c r="P210" s="28" t="str">
        <f t="shared" si="9"/>
        <v>従業員36男性</v>
      </c>
      <c r="Q210" s="28" t="s">
        <v>57</v>
      </c>
    </row>
    <row r="211" spans="13:17" x14ac:dyDescent="0.4">
      <c r="M211" s="28" t="s">
        <v>63</v>
      </c>
      <c r="N211" s="28">
        <f t="shared" si="8"/>
        <v>37</v>
      </c>
      <c r="O211" s="28" t="s">
        <v>42</v>
      </c>
      <c r="P211" s="28" t="str">
        <f t="shared" si="9"/>
        <v>従業員37男性</v>
      </c>
      <c r="Q211" s="28" t="s">
        <v>57</v>
      </c>
    </row>
    <row r="212" spans="13:17" x14ac:dyDescent="0.4">
      <c r="M212" s="28" t="s">
        <v>63</v>
      </c>
      <c r="N212" s="28">
        <f t="shared" si="8"/>
        <v>38</v>
      </c>
      <c r="O212" s="28" t="s">
        <v>42</v>
      </c>
      <c r="P212" s="28" t="str">
        <f t="shared" si="9"/>
        <v>従業員38男性</v>
      </c>
      <c r="Q212" s="28" t="s">
        <v>57</v>
      </c>
    </row>
    <row r="213" spans="13:17" x14ac:dyDescent="0.4">
      <c r="M213" s="28" t="s">
        <v>63</v>
      </c>
      <c r="N213" s="28">
        <f t="shared" si="8"/>
        <v>39</v>
      </c>
      <c r="O213" s="28" t="s">
        <v>42</v>
      </c>
      <c r="P213" s="28" t="str">
        <f t="shared" si="9"/>
        <v>従業員39男性</v>
      </c>
      <c r="Q213" s="28" t="s">
        <v>57</v>
      </c>
    </row>
    <row r="214" spans="13:17" x14ac:dyDescent="0.4">
      <c r="M214" s="28" t="s">
        <v>63</v>
      </c>
      <c r="N214" s="28">
        <f t="shared" si="8"/>
        <v>40</v>
      </c>
      <c r="O214" s="28" t="s">
        <v>42</v>
      </c>
      <c r="P214" s="28" t="str">
        <f t="shared" si="9"/>
        <v>従業員40男性</v>
      </c>
      <c r="Q214" s="28" t="s">
        <v>57</v>
      </c>
    </row>
    <row r="215" spans="13:17" x14ac:dyDescent="0.4">
      <c r="M215" s="28" t="s">
        <v>63</v>
      </c>
      <c r="N215" s="28">
        <f t="shared" si="8"/>
        <v>41</v>
      </c>
      <c r="O215" s="28" t="s">
        <v>42</v>
      </c>
      <c r="P215" s="28" t="str">
        <f t="shared" si="9"/>
        <v>従業員41男性</v>
      </c>
      <c r="Q215" s="28" t="s">
        <v>57</v>
      </c>
    </row>
    <row r="216" spans="13:17" x14ac:dyDescent="0.4">
      <c r="M216" s="28" t="s">
        <v>63</v>
      </c>
      <c r="N216" s="28">
        <f t="shared" si="8"/>
        <v>42</v>
      </c>
      <c r="O216" s="28" t="s">
        <v>42</v>
      </c>
      <c r="P216" s="28" t="str">
        <f t="shared" si="9"/>
        <v>従業員42男性</v>
      </c>
      <c r="Q216" s="28" t="s">
        <v>57</v>
      </c>
    </row>
    <row r="217" spans="13:17" x14ac:dyDescent="0.4">
      <c r="M217" s="28" t="s">
        <v>63</v>
      </c>
      <c r="N217" s="28">
        <f t="shared" si="8"/>
        <v>43</v>
      </c>
      <c r="O217" s="28" t="s">
        <v>42</v>
      </c>
      <c r="P217" s="28" t="str">
        <f t="shared" si="9"/>
        <v>従業員43男性</v>
      </c>
      <c r="Q217" s="28" t="s">
        <v>57</v>
      </c>
    </row>
    <row r="218" spans="13:17" x14ac:dyDescent="0.4">
      <c r="M218" s="28" t="s">
        <v>63</v>
      </c>
      <c r="N218" s="28">
        <f t="shared" si="8"/>
        <v>44</v>
      </c>
      <c r="O218" s="28" t="s">
        <v>42</v>
      </c>
      <c r="P218" s="28" t="str">
        <f t="shared" si="9"/>
        <v>従業員44男性</v>
      </c>
      <c r="Q218" s="28" t="s">
        <v>57</v>
      </c>
    </row>
    <row r="219" spans="13:17" x14ac:dyDescent="0.4">
      <c r="M219" s="28" t="s">
        <v>63</v>
      </c>
      <c r="N219" s="28">
        <f t="shared" si="8"/>
        <v>45</v>
      </c>
      <c r="O219" s="28" t="s">
        <v>42</v>
      </c>
      <c r="P219" s="28" t="str">
        <f t="shared" si="9"/>
        <v>従業員45男性</v>
      </c>
      <c r="Q219" s="28" t="s">
        <v>57</v>
      </c>
    </row>
    <row r="220" spans="13:17" x14ac:dyDescent="0.4">
      <c r="M220" s="28" t="s">
        <v>63</v>
      </c>
      <c r="N220" s="28">
        <f t="shared" si="8"/>
        <v>46</v>
      </c>
      <c r="O220" s="28" t="s">
        <v>42</v>
      </c>
      <c r="P220" s="28" t="str">
        <f t="shared" si="9"/>
        <v>従業員46男性</v>
      </c>
      <c r="Q220" s="28" t="s">
        <v>57</v>
      </c>
    </row>
    <row r="221" spans="13:17" x14ac:dyDescent="0.4">
      <c r="M221" s="28" t="s">
        <v>63</v>
      </c>
      <c r="N221" s="28">
        <f t="shared" si="8"/>
        <v>47</v>
      </c>
      <c r="O221" s="28" t="s">
        <v>42</v>
      </c>
      <c r="P221" s="28" t="str">
        <f t="shared" si="9"/>
        <v>従業員47男性</v>
      </c>
      <c r="Q221" s="28" t="s">
        <v>57</v>
      </c>
    </row>
    <row r="222" spans="13:17" x14ac:dyDescent="0.4">
      <c r="M222" s="28" t="s">
        <v>63</v>
      </c>
      <c r="N222" s="28">
        <f t="shared" si="8"/>
        <v>48</v>
      </c>
      <c r="O222" s="28" t="s">
        <v>42</v>
      </c>
      <c r="P222" s="28" t="str">
        <f t="shared" si="9"/>
        <v>従業員48男性</v>
      </c>
      <c r="Q222" s="28" t="s">
        <v>57</v>
      </c>
    </row>
    <row r="223" spans="13:17" x14ac:dyDescent="0.4">
      <c r="M223" s="28" t="s">
        <v>63</v>
      </c>
      <c r="N223" s="28">
        <f t="shared" si="8"/>
        <v>49</v>
      </c>
      <c r="O223" s="28" t="s">
        <v>42</v>
      </c>
      <c r="P223" s="28" t="str">
        <f t="shared" si="9"/>
        <v>従業員49男性</v>
      </c>
      <c r="Q223" s="28" t="s">
        <v>57</v>
      </c>
    </row>
    <row r="224" spans="13:17" x14ac:dyDescent="0.4">
      <c r="M224" s="28" t="s">
        <v>63</v>
      </c>
      <c r="N224" s="28">
        <f t="shared" si="8"/>
        <v>50</v>
      </c>
      <c r="O224" s="28" t="s">
        <v>42</v>
      </c>
      <c r="P224" s="28" t="str">
        <f t="shared" si="9"/>
        <v>従業員50男性</v>
      </c>
      <c r="Q224" s="28" t="s">
        <v>57</v>
      </c>
    </row>
    <row r="225" spans="13:17" x14ac:dyDescent="0.4">
      <c r="M225" s="28" t="s">
        <v>63</v>
      </c>
      <c r="N225" s="28">
        <f t="shared" si="8"/>
        <v>51</v>
      </c>
      <c r="O225" s="28" t="s">
        <v>42</v>
      </c>
      <c r="P225" s="28" t="str">
        <f t="shared" si="9"/>
        <v>従業員51男性</v>
      </c>
      <c r="Q225" s="28" t="s">
        <v>57</v>
      </c>
    </row>
    <row r="226" spans="13:17" x14ac:dyDescent="0.4">
      <c r="M226" s="28" t="s">
        <v>63</v>
      </c>
      <c r="N226" s="28">
        <f t="shared" si="8"/>
        <v>52</v>
      </c>
      <c r="O226" s="28" t="s">
        <v>42</v>
      </c>
      <c r="P226" s="28" t="str">
        <f t="shared" si="9"/>
        <v>従業員52男性</v>
      </c>
      <c r="Q226" s="28" t="s">
        <v>57</v>
      </c>
    </row>
    <row r="227" spans="13:17" x14ac:dyDescent="0.4">
      <c r="M227" s="28" t="s">
        <v>63</v>
      </c>
      <c r="N227" s="28">
        <f t="shared" si="8"/>
        <v>53</v>
      </c>
      <c r="O227" s="28" t="s">
        <v>42</v>
      </c>
      <c r="P227" s="28" t="str">
        <f t="shared" si="9"/>
        <v>従業員53男性</v>
      </c>
      <c r="Q227" s="28" t="s">
        <v>57</v>
      </c>
    </row>
    <row r="228" spans="13:17" x14ac:dyDescent="0.4">
      <c r="M228" s="28" t="s">
        <v>63</v>
      </c>
      <c r="N228" s="28">
        <f t="shared" si="8"/>
        <v>54</v>
      </c>
      <c r="O228" s="28" t="s">
        <v>42</v>
      </c>
      <c r="P228" s="28" t="str">
        <f t="shared" si="9"/>
        <v>従業員54男性</v>
      </c>
      <c r="Q228" s="28" t="s">
        <v>57</v>
      </c>
    </row>
    <row r="229" spans="13:17" x14ac:dyDescent="0.4">
      <c r="M229" s="28" t="s">
        <v>63</v>
      </c>
      <c r="N229" s="28">
        <f t="shared" si="8"/>
        <v>55</v>
      </c>
      <c r="O229" s="28" t="s">
        <v>42</v>
      </c>
      <c r="P229" s="28" t="str">
        <f t="shared" si="9"/>
        <v>従業員55男性</v>
      </c>
      <c r="Q229" s="28" t="s">
        <v>57</v>
      </c>
    </row>
    <row r="230" spans="13:17" x14ac:dyDescent="0.4">
      <c r="M230" s="28" t="s">
        <v>63</v>
      </c>
      <c r="N230" s="28">
        <f t="shared" si="8"/>
        <v>56</v>
      </c>
      <c r="O230" s="28" t="s">
        <v>42</v>
      </c>
      <c r="P230" s="28" t="str">
        <f t="shared" si="9"/>
        <v>従業員56男性</v>
      </c>
      <c r="Q230" s="28" t="s">
        <v>57</v>
      </c>
    </row>
    <row r="231" spans="13:17" x14ac:dyDescent="0.4">
      <c r="M231" s="28" t="s">
        <v>63</v>
      </c>
      <c r="N231" s="28">
        <f t="shared" si="8"/>
        <v>57</v>
      </c>
      <c r="O231" s="28" t="s">
        <v>42</v>
      </c>
      <c r="P231" s="28" t="str">
        <f t="shared" si="9"/>
        <v>従業員57男性</v>
      </c>
      <c r="Q231" s="28" t="s">
        <v>57</v>
      </c>
    </row>
    <row r="232" spans="13:17" x14ac:dyDescent="0.4">
      <c r="M232" s="28" t="s">
        <v>63</v>
      </c>
      <c r="N232" s="28">
        <f t="shared" si="8"/>
        <v>58</v>
      </c>
      <c r="O232" s="28" t="s">
        <v>42</v>
      </c>
      <c r="P232" s="28" t="str">
        <f t="shared" si="9"/>
        <v>従業員58男性</v>
      </c>
      <c r="Q232" s="28" t="s">
        <v>57</v>
      </c>
    </row>
    <row r="233" spans="13:17" x14ac:dyDescent="0.4">
      <c r="M233" s="28" t="s">
        <v>63</v>
      </c>
      <c r="N233" s="28">
        <f t="shared" si="8"/>
        <v>59</v>
      </c>
      <c r="O233" s="28" t="s">
        <v>42</v>
      </c>
      <c r="P233" s="28" t="str">
        <f t="shared" si="9"/>
        <v>従業員59男性</v>
      </c>
      <c r="Q233" s="28" t="s">
        <v>57</v>
      </c>
    </row>
    <row r="234" spans="13:17" x14ac:dyDescent="0.4">
      <c r="M234" s="28" t="s">
        <v>63</v>
      </c>
      <c r="N234" s="28">
        <f t="shared" si="8"/>
        <v>60</v>
      </c>
      <c r="O234" s="28" t="s">
        <v>42</v>
      </c>
      <c r="P234" s="28" t="str">
        <f t="shared" si="9"/>
        <v>従業員60男性</v>
      </c>
      <c r="Q234" s="28" t="s">
        <v>57</v>
      </c>
    </row>
    <row r="235" spans="13:17" x14ac:dyDescent="0.4">
      <c r="M235" s="28" t="s">
        <v>63</v>
      </c>
      <c r="N235" s="28">
        <f t="shared" si="8"/>
        <v>61</v>
      </c>
      <c r="O235" s="28" t="s">
        <v>42</v>
      </c>
      <c r="P235" s="28" t="str">
        <f t="shared" si="9"/>
        <v>従業員61男性</v>
      </c>
      <c r="Q235" s="28" t="s">
        <v>57</v>
      </c>
    </row>
    <row r="236" spans="13:17" x14ac:dyDescent="0.4">
      <c r="M236" s="28" t="s">
        <v>63</v>
      </c>
      <c r="N236" s="28">
        <f t="shared" si="8"/>
        <v>62</v>
      </c>
      <c r="O236" s="28" t="s">
        <v>42</v>
      </c>
      <c r="P236" s="28" t="str">
        <f t="shared" si="9"/>
        <v>従業員62男性</v>
      </c>
      <c r="Q236" s="28" t="s">
        <v>57</v>
      </c>
    </row>
    <row r="237" spans="13:17" x14ac:dyDescent="0.4">
      <c r="M237" s="28" t="s">
        <v>63</v>
      </c>
      <c r="N237" s="28">
        <f t="shared" si="8"/>
        <v>63</v>
      </c>
      <c r="O237" s="28" t="s">
        <v>42</v>
      </c>
      <c r="P237" s="28" t="str">
        <f t="shared" si="9"/>
        <v>従業員63男性</v>
      </c>
      <c r="Q237" s="28" t="s">
        <v>57</v>
      </c>
    </row>
    <row r="238" spans="13:17" x14ac:dyDescent="0.4">
      <c r="M238" s="28" t="s">
        <v>63</v>
      </c>
      <c r="N238" s="28">
        <f t="shared" si="8"/>
        <v>64</v>
      </c>
      <c r="O238" s="28" t="s">
        <v>42</v>
      </c>
      <c r="P238" s="28" t="str">
        <f t="shared" si="9"/>
        <v>従業員64男性</v>
      </c>
      <c r="Q238" s="28" t="s">
        <v>57</v>
      </c>
    </row>
    <row r="239" spans="13:17" x14ac:dyDescent="0.4">
      <c r="M239" s="28" t="s">
        <v>63</v>
      </c>
      <c r="N239" s="28">
        <f t="shared" si="8"/>
        <v>65</v>
      </c>
      <c r="O239" s="28" t="s">
        <v>42</v>
      </c>
      <c r="P239" s="28" t="str">
        <f t="shared" si="9"/>
        <v>従業員65男性</v>
      </c>
      <c r="Q239" s="28" t="s">
        <v>57</v>
      </c>
    </row>
    <row r="240" spans="13:17" x14ac:dyDescent="0.4">
      <c r="M240" s="28" t="s">
        <v>63</v>
      </c>
      <c r="N240" s="28">
        <f t="shared" si="8"/>
        <v>66</v>
      </c>
      <c r="O240" s="28" t="s">
        <v>42</v>
      </c>
      <c r="P240" s="28" t="str">
        <f t="shared" si="9"/>
        <v>従業員66男性</v>
      </c>
      <c r="Q240" s="28" t="s">
        <v>57</v>
      </c>
    </row>
    <row r="241" spans="13:17" x14ac:dyDescent="0.4">
      <c r="M241" s="28" t="s">
        <v>63</v>
      </c>
      <c r="N241" s="28">
        <f t="shared" si="8"/>
        <v>67</v>
      </c>
      <c r="O241" s="28" t="s">
        <v>42</v>
      </c>
      <c r="P241" s="28" t="str">
        <f t="shared" si="9"/>
        <v>従業員67男性</v>
      </c>
      <c r="Q241" s="28" t="s">
        <v>57</v>
      </c>
    </row>
    <row r="242" spans="13:17" x14ac:dyDescent="0.4">
      <c r="M242" s="28" t="s">
        <v>63</v>
      </c>
      <c r="N242" s="28">
        <f t="shared" si="8"/>
        <v>68</v>
      </c>
      <c r="O242" s="28" t="s">
        <v>42</v>
      </c>
      <c r="P242" s="28" t="str">
        <f t="shared" si="9"/>
        <v>従業員68男性</v>
      </c>
      <c r="Q242" s="28" t="s">
        <v>57</v>
      </c>
    </row>
    <row r="243" spans="13:17" x14ac:dyDescent="0.4">
      <c r="M243" s="28" t="s">
        <v>63</v>
      </c>
      <c r="N243" s="28">
        <f t="shared" si="8"/>
        <v>69</v>
      </c>
      <c r="O243" s="28" t="s">
        <v>42</v>
      </c>
      <c r="P243" s="28" t="str">
        <f t="shared" si="9"/>
        <v>従業員69男性</v>
      </c>
      <c r="Q243" s="28" t="s">
        <v>57</v>
      </c>
    </row>
    <row r="244" spans="13:17" x14ac:dyDescent="0.4">
      <c r="M244" s="28" t="s">
        <v>63</v>
      </c>
      <c r="N244" s="28">
        <f t="shared" si="8"/>
        <v>70</v>
      </c>
      <c r="O244" s="28" t="s">
        <v>42</v>
      </c>
      <c r="P244" s="28" t="str">
        <f t="shared" si="9"/>
        <v>従業員70男性</v>
      </c>
      <c r="Q244" s="28" t="s">
        <v>57</v>
      </c>
    </row>
    <row r="245" spans="13:17" x14ac:dyDescent="0.4">
      <c r="M245" s="28" t="s">
        <v>63</v>
      </c>
      <c r="N245" s="28">
        <f t="shared" si="8"/>
        <v>71</v>
      </c>
      <c r="O245" s="28" t="s">
        <v>42</v>
      </c>
      <c r="P245" s="28" t="str">
        <f t="shared" si="9"/>
        <v>従業員71男性</v>
      </c>
      <c r="Q245" s="28" t="s">
        <v>57</v>
      </c>
    </row>
    <row r="246" spans="13:17" x14ac:dyDescent="0.4">
      <c r="M246" s="28" t="s">
        <v>63</v>
      </c>
      <c r="N246" s="28">
        <f t="shared" si="8"/>
        <v>72</v>
      </c>
      <c r="O246" s="28" t="s">
        <v>42</v>
      </c>
      <c r="P246" s="28" t="str">
        <f t="shared" si="9"/>
        <v>従業員72男性</v>
      </c>
      <c r="Q246" s="28" t="s">
        <v>57</v>
      </c>
    </row>
    <row r="247" spans="13:17" x14ac:dyDescent="0.4">
      <c r="M247" s="28" t="s">
        <v>63</v>
      </c>
      <c r="N247" s="28">
        <f t="shared" si="8"/>
        <v>73</v>
      </c>
      <c r="O247" s="28" t="s">
        <v>42</v>
      </c>
      <c r="P247" s="28" t="str">
        <f t="shared" si="9"/>
        <v>従業員73男性</v>
      </c>
      <c r="Q247" s="28" t="s">
        <v>57</v>
      </c>
    </row>
    <row r="248" spans="13:17" x14ac:dyDescent="0.4">
      <c r="M248" s="28" t="s">
        <v>63</v>
      </c>
      <c r="N248" s="28">
        <f t="shared" si="8"/>
        <v>74</v>
      </c>
      <c r="O248" s="28" t="s">
        <v>42</v>
      </c>
      <c r="P248" s="28" t="str">
        <f t="shared" si="9"/>
        <v>従業員74男性</v>
      </c>
      <c r="Q248" s="28" t="s">
        <v>57</v>
      </c>
    </row>
    <row r="249" spans="13:17" x14ac:dyDescent="0.4">
      <c r="M249" s="28" t="s">
        <v>63</v>
      </c>
      <c r="N249" s="28">
        <f t="shared" si="8"/>
        <v>75</v>
      </c>
      <c r="O249" s="28" t="s">
        <v>42</v>
      </c>
      <c r="P249" s="28" t="str">
        <f t="shared" si="9"/>
        <v>従業員75男性</v>
      </c>
      <c r="Q249" s="28" t="s">
        <v>57</v>
      </c>
    </row>
    <row r="250" spans="13:17" x14ac:dyDescent="0.4">
      <c r="M250" s="28" t="s">
        <v>40</v>
      </c>
      <c r="N250" s="28">
        <v>15</v>
      </c>
      <c r="O250" s="28" t="s">
        <v>64</v>
      </c>
      <c r="P250" s="28" t="str">
        <f t="shared" si="9"/>
        <v>法人事業主15女性</v>
      </c>
      <c r="Q250" s="28" t="s">
        <v>47</v>
      </c>
    </row>
    <row r="251" spans="13:17" x14ac:dyDescent="0.4">
      <c r="M251" s="28" t="s">
        <v>40</v>
      </c>
      <c r="N251" s="28">
        <v>16</v>
      </c>
      <c r="O251" s="28" t="s">
        <v>64</v>
      </c>
      <c r="P251" s="28" t="str">
        <f t="shared" si="9"/>
        <v>法人事業主16女性</v>
      </c>
      <c r="Q251" s="28" t="s">
        <v>47</v>
      </c>
    </row>
    <row r="252" spans="13:17" x14ac:dyDescent="0.4">
      <c r="M252" s="28" t="s">
        <v>40</v>
      </c>
      <c r="N252" s="28">
        <v>17</v>
      </c>
      <c r="O252" s="28" t="s">
        <v>64</v>
      </c>
      <c r="P252" s="28" t="str">
        <f t="shared" si="9"/>
        <v>法人事業主17女性</v>
      </c>
      <c r="Q252" s="28" t="s">
        <v>47</v>
      </c>
    </row>
    <row r="253" spans="13:17" x14ac:dyDescent="0.4">
      <c r="M253" s="28" t="s">
        <v>40</v>
      </c>
      <c r="N253" s="28">
        <v>18</v>
      </c>
      <c r="O253" s="28" t="s">
        <v>64</v>
      </c>
      <c r="P253" s="28" t="str">
        <f t="shared" si="9"/>
        <v>法人事業主18女性</v>
      </c>
      <c r="Q253" s="28" t="s">
        <v>47</v>
      </c>
    </row>
    <row r="254" spans="13:17" x14ac:dyDescent="0.4">
      <c r="M254" s="28" t="s">
        <v>40</v>
      </c>
      <c r="N254" s="28">
        <v>19</v>
      </c>
      <c r="O254" s="28" t="s">
        <v>64</v>
      </c>
      <c r="P254" s="28" t="str">
        <f t="shared" si="9"/>
        <v>法人事業主19女性</v>
      </c>
      <c r="Q254" s="28" t="s">
        <v>47</v>
      </c>
    </row>
    <row r="255" spans="13:17" x14ac:dyDescent="0.4">
      <c r="M255" s="28" t="s">
        <v>40</v>
      </c>
      <c r="N255" s="28">
        <v>20</v>
      </c>
      <c r="O255" s="28" t="s">
        <v>64</v>
      </c>
      <c r="P255" s="28" t="str">
        <f t="shared" si="9"/>
        <v>法人事業主20女性</v>
      </c>
      <c r="Q255" s="28" t="s">
        <v>47</v>
      </c>
    </row>
    <row r="256" spans="13:17" x14ac:dyDescent="0.4">
      <c r="M256" s="28" t="s">
        <v>40</v>
      </c>
      <c r="N256" s="28">
        <v>21</v>
      </c>
      <c r="O256" s="28" t="s">
        <v>64</v>
      </c>
      <c r="P256" s="28" t="str">
        <f t="shared" si="9"/>
        <v>法人事業主21女性</v>
      </c>
      <c r="Q256" s="28" t="s">
        <v>47</v>
      </c>
    </row>
    <row r="257" spans="13:17" x14ac:dyDescent="0.4">
      <c r="M257" s="28" t="s">
        <v>40</v>
      </c>
      <c r="N257" s="28">
        <v>22</v>
      </c>
      <c r="O257" s="28" t="s">
        <v>64</v>
      </c>
      <c r="P257" s="28" t="str">
        <f t="shared" si="9"/>
        <v>法人事業主22女性</v>
      </c>
      <c r="Q257" s="28" t="s">
        <v>47</v>
      </c>
    </row>
    <row r="258" spans="13:17" x14ac:dyDescent="0.4">
      <c r="M258" s="28" t="s">
        <v>40</v>
      </c>
      <c r="N258" s="28">
        <v>23</v>
      </c>
      <c r="O258" s="28" t="s">
        <v>64</v>
      </c>
      <c r="P258" s="28" t="str">
        <f t="shared" si="9"/>
        <v>法人事業主23女性</v>
      </c>
      <c r="Q258" s="28" t="s">
        <v>47</v>
      </c>
    </row>
    <row r="259" spans="13:17" x14ac:dyDescent="0.4">
      <c r="M259" s="28" t="s">
        <v>40</v>
      </c>
      <c r="N259" s="28">
        <v>24</v>
      </c>
      <c r="O259" s="28" t="s">
        <v>64</v>
      </c>
      <c r="P259" s="28" t="str">
        <f t="shared" si="9"/>
        <v>法人事業主24女性</v>
      </c>
      <c r="Q259" s="28" t="s">
        <v>47</v>
      </c>
    </row>
    <row r="260" spans="13:17" x14ac:dyDescent="0.4">
      <c r="M260" s="28" t="s">
        <v>40</v>
      </c>
      <c r="N260" s="28">
        <v>25</v>
      </c>
      <c r="O260" s="28" t="s">
        <v>64</v>
      </c>
      <c r="P260" s="28" t="str">
        <f t="shared" si="9"/>
        <v>法人事業主25女性</v>
      </c>
      <c r="Q260" s="28" t="s">
        <v>46</v>
      </c>
    </row>
    <row r="261" spans="13:17" x14ac:dyDescent="0.4">
      <c r="M261" s="28" t="s">
        <v>40</v>
      </c>
      <c r="N261" s="28">
        <v>26</v>
      </c>
      <c r="O261" s="28" t="s">
        <v>64</v>
      </c>
      <c r="P261" s="28" t="str">
        <f t="shared" si="9"/>
        <v>法人事業主26女性</v>
      </c>
      <c r="Q261" s="28" t="s">
        <v>46</v>
      </c>
    </row>
    <row r="262" spans="13:17" x14ac:dyDescent="0.4">
      <c r="M262" s="28" t="s">
        <v>40</v>
      </c>
      <c r="N262" s="28">
        <v>27</v>
      </c>
      <c r="O262" s="28" t="s">
        <v>64</v>
      </c>
      <c r="P262" s="28" t="str">
        <f t="shared" si="9"/>
        <v>法人事業主27女性</v>
      </c>
      <c r="Q262" s="28" t="s">
        <v>46</v>
      </c>
    </row>
    <row r="263" spans="13:17" x14ac:dyDescent="0.4">
      <c r="M263" s="28" t="s">
        <v>40</v>
      </c>
      <c r="N263" s="28">
        <v>28</v>
      </c>
      <c r="O263" s="28" t="s">
        <v>64</v>
      </c>
      <c r="P263" s="28" t="str">
        <f t="shared" si="9"/>
        <v>法人事業主28女性</v>
      </c>
      <c r="Q263" s="28" t="s">
        <v>46</v>
      </c>
    </row>
    <row r="264" spans="13:17" x14ac:dyDescent="0.4">
      <c r="M264" s="28" t="s">
        <v>40</v>
      </c>
      <c r="N264" s="28">
        <v>29</v>
      </c>
      <c r="O264" s="28" t="s">
        <v>64</v>
      </c>
      <c r="P264" s="28" t="str">
        <f t="shared" si="9"/>
        <v>法人事業主29女性</v>
      </c>
      <c r="Q264" s="28" t="s">
        <v>46</v>
      </c>
    </row>
    <row r="265" spans="13:17" x14ac:dyDescent="0.4">
      <c r="M265" s="28" t="s">
        <v>40</v>
      </c>
      <c r="N265" s="28">
        <v>30</v>
      </c>
      <c r="O265" s="28" t="s">
        <v>64</v>
      </c>
      <c r="P265" s="28" t="str">
        <f t="shared" si="9"/>
        <v>法人事業主30女性</v>
      </c>
      <c r="Q265" s="28" t="s">
        <v>45</v>
      </c>
    </row>
    <row r="266" spans="13:17" x14ac:dyDescent="0.4">
      <c r="M266" s="28" t="s">
        <v>40</v>
      </c>
      <c r="N266" s="28">
        <v>31</v>
      </c>
      <c r="O266" s="28" t="s">
        <v>64</v>
      </c>
      <c r="P266" s="28" t="str">
        <f t="shared" si="9"/>
        <v>法人事業主31女性</v>
      </c>
      <c r="Q266" s="28" t="s">
        <v>45</v>
      </c>
    </row>
    <row r="267" spans="13:17" x14ac:dyDescent="0.4">
      <c r="M267" s="28" t="s">
        <v>40</v>
      </c>
      <c r="N267" s="28">
        <v>32</v>
      </c>
      <c r="O267" s="28" t="s">
        <v>64</v>
      </c>
      <c r="P267" s="28" t="str">
        <f t="shared" si="9"/>
        <v>法人事業主32女性</v>
      </c>
      <c r="Q267" s="28" t="s">
        <v>45</v>
      </c>
    </row>
    <row r="268" spans="13:17" x14ac:dyDescent="0.4">
      <c r="M268" s="28" t="s">
        <v>40</v>
      </c>
      <c r="N268" s="28">
        <v>33</v>
      </c>
      <c r="O268" s="28" t="s">
        <v>64</v>
      </c>
      <c r="P268" s="28" t="str">
        <f t="shared" si="9"/>
        <v>法人事業主33女性</v>
      </c>
      <c r="Q268" s="28" t="s">
        <v>45</v>
      </c>
    </row>
    <row r="269" spans="13:17" x14ac:dyDescent="0.4">
      <c r="M269" s="28" t="s">
        <v>40</v>
      </c>
      <c r="N269" s="28">
        <v>34</v>
      </c>
      <c r="O269" s="28" t="s">
        <v>64</v>
      </c>
      <c r="P269" s="28" t="str">
        <f t="shared" si="9"/>
        <v>法人事業主34女性</v>
      </c>
      <c r="Q269" s="28" t="s">
        <v>45</v>
      </c>
    </row>
    <row r="270" spans="13:17" x14ac:dyDescent="0.4">
      <c r="M270" s="28" t="s">
        <v>40</v>
      </c>
      <c r="N270" s="28">
        <v>35</v>
      </c>
      <c r="O270" s="28" t="s">
        <v>64</v>
      </c>
      <c r="P270" s="28" t="str">
        <f t="shared" si="9"/>
        <v>法人事業主35女性</v>
      </c>
      <c r="Q270" s="28" t="s">
        <v>45</v>
      </c>
    </row>
    <row r="271" spans="13:17" x14ac:dyDescent="0.4">
      <c r="M271" s="28" t="s">
        <v>40</v>
      </c>
      <c r="N271" s="28">
        <v>36</v>
      </c>
      <c r="O271" s="28" t="s">
        <v>64</v>
      </c>
      <c r="P271" s="28" t="str">
        <f t="shared" si="9"/>
        <v>法人事業主36女性</v>
      </c>
      <c r="Q271" s="28" t="s">
        <v>45</v>
      </c>
    </row>
    <row r="272" spans="13:17" x14ac:dyDescent="0.4">
      <c r="M272" s="28" t="s">
        <v>40</v>
      </c>
      <c r="N272" s="28">
        <v>37</v>
      </c>
      <c r="O272" s="28" t="s">
        <v>64</v>
      </c>
      <c r="P272" s="28" t="str">
        <f t="shared" si="9"/>
        <v>法人事業主37女性</v>
      </c>
      <c r="Q272" s="28" t="s">
        <v>45</v>
      </c>
    </row>
    <row r="273" spans="13:17" x14ac:dyDescent="0.4">
      <c r="M273" s="28" t="s">
        <v>40</v>
      </c>
      <c r="N273" s="28">
        <v>38</v>
      </c>
      <c r="O273" s="28" t="s">
        <v>64</v>
      </c>
      <c r="P273" s="28" t="str">
        <f t="shared" ref="P273:P336" si="10">M273&amp;N273&amp;O273</f>
        <v>法人事業主38女性</v>
      </c>
      <c r="Q273" s="28" t="s">
        <v>45</v>
      </c>
    </row>
    <row r="274" spans="13:17" x14ac:dyDescent="0.4">
      <c r="M274" s="28" t="s">
        <v>40</v>
      </c>
      <c r="N274" s="28">
        <v>39</v>
      </c>
      <c r="O274" s="28" t="s">
        <v>64</v>
      </c>
      <c r="P274" s="28" t="str">
        <f t="shared" si="10"/>
        <v>法人事業主39女性</v>
      </c>
      <c r="Q274" s="28" t="s">
        <v>45</v>
      </c>
    </row>
    <row r="275" spans="13:17" x14ac:dyDescent="0.4">
      <c r="M275" s="28" t="s">
        <v>40</v>
      </c>
      <c r="N275" s="28">
        <v>40</v>
      </c>
      <c r="O275" s="28" t="s">
        <v>64</v>
      </c>
      <c r="P275" s="28" t="str">
        <f t="shared" si="10"/>
        <v>法人事業主40女性</v>
      </c>
      <c r="Q275" s="28" t="s">
        <v>44</v>
      </c>
    </row>
    <row r="276" spans="13:17" x14ac:dyDescent="0.4">
      <c r="M276" s="28" t="s">
        <v>40</v>
      </c>
      <c r="N276" s="28">
        <v>41</v>
      </c>
      <c r="O276" s="28" t="s">
        <v>64</v>
      </c>
      <c r="P276" s="28" t="str">
        <f t="shared" si="10"/>
        <v>法人事業主41女性</v>
      </c>
      <c r="Q276" s="28" t="s">
        <v>44</v>
      </c>
    </row>
    <row r="277" spans="13:17" x14ac:dyDescent="0.4">
      <c r="M277" s="28" t="s">
        <v>40</v>
      </c>
      <c r="N277" s="28">
        <v>42</v>
      </c>
      <c r="O277" s="28" t="s">
        <v>64</v>
      </c>
      <c r="P277" s="28" t="str">
        <f t="shared" si="10"/>
        <v>法人事業主42女性</v>
      </c>
      <c r="Q277" s="28" t="s">
        <v>44</v>
      </c>
    </row>
    <row r="278" spans="13:17" x14ac:dyDescent="0.4">
      <c r="M278" s="28" t="s">
        <v>40</v>
      </c>
      <c r="N278" s="28">
        <v>43</v>
      </c>
      <c r="O278" s="28" t="s">
        <v>64</v>
      </c>
      <c r="P278" s="28" t="str">
        <f t="shared" si="10"/>
        <v>法人事業主43女性</v>
      </c>
      <c r="Q278" s="28" t="s">
        <v>44</v>
      </c>
    </row>
    <row r="279" spans="13:17" x14ac:dyDescent="0.4">
      <c r="M279" s="28" t="s">
        <v>40</v>
      </c>
      <c r="N279" s="28">
        <v>44</v>
      </c>
      <c r="O279" s="28" t="s">
        <v>64</v>
      </c>
      <c r="P279" s="28" t="str">
        <f t="shared" si="10"/>
        <v>法人事業主44女性</v>
      </c>
      <c r="Q279" s="28" t="s">
        <v>44</v>
      </c>
    </row>
    <row r="280" spans="13:17" x14ac:dyDescent="0.4">
      <c r="M280" s="28" t="s">
        <v>40</v>
      </c>
      <c r="N280" s="28">
        <v>45</v>
      </c>
      <c r="O280" s="28" t="s">
        <v>64</v>
      </c>
      <c r="P280" s="28" t="str">
        <f t="shared" si="10"/>
        <v>法人事業主45女性</v>
      </c>
      <c r="Q280" s="28" t="s">
        <v>44</v>
      </c>
    </row>
    <row r="281" spans="13:17" x14ac:dyDescent="0.4">
      <c r="M281" s="28" t="s">
        <v>40</v>
      </c>
      <c r="N281" s="28">
        <v>46</v>
      </c>
      <c r="O281" s="28" t="s">
        <v>64</v>
      </c>
      <c r="P281" s="28" t="str">
        <f t="shared" si="10"/>
        <v>法人事業主46女性</v>
      </c>
      <c r="Q281" s="28" t="s">
        <v>44</v>
      </c>
    </row>
    <row r="282" spans="13:17" x14ac:dyDescent="0.4">
      <c r="M282" s="28" t="s">
        <v>40</v>
      </c>
      <c r="N282" s="28">
        <v>47</v>
      </c>
      <c r="O282" s="28" t="s">
        <v>64</v>
      </c>
      <c r="P282" s="28" t="str">
        <f t="shared" si="10"/>
        <v>法人事業主47女性</v>
      </c>
      <c r="Q282" s="28" t="s">
        <v>44</v>
      </c>
    </row>
    <row r="283" spans="13:17" x14ac:dyDescent="0.4">
      <c r="M283" s="28" t="s">
        <v>40</v>
      </c>
      <c r="N283" s="28">
        <v>48</v>
      </c>
      <c r="O283" s="28" t="s">
        <v>64</v>
      </c>
      <c r="P283" s="28" t="str">
        <f t="shared" si="10"/>
        <v>法人事業主48女性</v>
      </c>
      <c r="Q283" s="28" t="s">
        <v>44</v>
      </c>
    </row>
    <row r="284" spans="13:17" x14ac:dyDescent="0.4">
      <c r="M284" s="28" t="s">
        <v>40</v>
      </c>
      <c r="N284" s="28">
        <v>49</v>
      </c>
      <c r="O284" s="28" t="s">
        <v>64</v>
      </c>
      <c r="P284" s="28" t="str">
        <f t="shared" si="10"/>
        <v>法人事業主49女性</v>
      </c>
      <c r="Q284" s="28" t="s">
        <v>44</v>
      </c>
    </row>
    <row r="285" spans="13:17" x14ac:dyDescent="0.4">
      <c r="M285" s="28" t="s">
        <v>40</v>
      </c>
      <c r="N285" s="28">
        <v>50</v>
      </c>
      <c r="O285" s="28" t="s">
        <v>64</v>
      </c>
      <c r="P285" s="28" t="str">
        <f t="shared" si="10"/>
        <v>法人事業主50女性</v>
      </c>
      <c r="Q285" s="28" t="s">
        <v>44</v>
      </c>
    </row>
    <row r="286" spans="13:17" x14ac:dyDescent="0.4">
      <c r="M286" s="28" t="s">
        <v>40</v>
      </c>
      <c r="N286" s="28">
        <v>51</v>
      </c>
      <c r="O286" s="28" t="s">
        <v>64</v>
      </c>
      <c r="P286" s="28" t="str">
        <f t="shared" si="10"/>
        <v>法人事業主51女性</v>
      </c>
      <c r="Q286" s="28" t="s">
        <v>44</v>
      </c>
    </row>
    <row r="287" spans="13:17" x14ac:dyDescent="0.4">
      <c r="M287" s="28" t="s">
        <v>40</v>
      </c>
      <c r="N287" s="28">
        <v>52</v>
      </c>
      <c r="O287" s="28" t="s">
        <v>64</v>
      </c>
      <c r="P287" s="28" t="str">
        <f t="shared" si="10"/>
        <v>法人事業主52女性</v>
      </c>
      <c r="Q287" s="28" t="s">
        <v>44</v>
      </c>
    </row>
    <row r="288" spans="13:17" x14ac:dyDescent="0.4">
      <c r="M288" s="28" t="s">
        <v>40</v>
      </c>
      <c r="N288" s="28">
        <v>53</v>
      </c>
      <c r="O288" s="28" t="s">
        <v>64</v>
      </c>
      <c r="P288" s="28" t="str">
        <f t="shared" si="10"/>
        <v>法人事業主53女性</v>
      </c>
      <c r="Q288" s="28" t="s">
        <v>44</v>
      </c>
    </row>
    <row r="289" spans="13:17" x14ac:dyDescent="0.4">
      <c r="M289" s="28" t="s">
        <v>40</v>
      </c>
      <c r="N289" s="28">
        <v>54</v>
      </c>
      <c r="O289" s="28" t="s">
        <v>64</v>
      </c>
      <c r="P289" s="28" t="str">
        <f t="shared" si="10"/>
        <v>法人事業主54女性</v>
      </c>
      <c r="Q289" s="28" t="s">
        <v>44</v>
      </c>
    </row>
    <row r="290" spans="13:17" x14ac:dyDescent="0.4">
      <c r="M290" s="28" t="s">
        <v>40</v>
      </c>
      <c r="N290" s="28">
        <v>55</v>
      </c>
      <c r="O290" s="28" t="s">
        <v>64</v>
      </c>
      <c r="P290" s="28" t="str">
        <f t="shared" si="10"/>
        <v>法人事業主55女性</v>
      </c>
      <c r="Q290" s="28" t="s">
        <v>44</v>
      </c>
    </row>
    <row r="291" spans="13:17" x14ac:dyDescent="0.4">
      <c r="M291" s="28" t="s">
        <v>40</v>
      </c>
      <c r="N291" s="28">
        <v>56</v>
      </c>
      <c r="O291" s="28" t="s">
        <v>64</v>
      </c>
      <c r="P291" s="28" t="str">
        <f t="shared" si="10"/>
        <v>法人事業主56女性</v>
      </c>
      <c r="Q291" s="28" t="s">
        <v>44</v>
      </c>
    </row>
    <row r="292" spans="13:17" x14ac:dyDescent="0.4">
      <c r="M292" s="28" t="s">
        <v>40</v>
      </c>
      <c r="N292" s="28">
        <v>57</v>
      </c>
      <c r="O292" s="28" t="s">
        <v>64</v>
      </c>
      <c r="P292" s="28" t="str">
        <f t="shared" si="10"/>
        <v>法人事業主57女性</v>
      </c>
      <c r="Q292" s="28" t="s">
        <v>44</v>
      </c>
    </row>
    <row r="293" spans="13:17" x14ac:dyDescent="0.4">
      <c r="M293" s="28" t="s">
        <v>40</v>
      </c>
      <c r="N293" s="28">
        <v>58</v>
      </c>
      <c r="O293" s="28" t="s">
        <v>64</v>
      </c>
      <c r="P293" s="28" t="str">
        <f t="shared" si="10"/>
        <v>法人事業主58女性</v>
      </c>
      <c r="Q293" s="28" t="s">
        <v>44</v>
      </c>
    </row>
    <row r="294" spans="13:17" x14ac:dyDescent="0.4">
      <c r="M294" s="28" t="s">
        <v>40</v>
      </c>
      <c r="N294" s="28">
        <v>59</v>
      </c>
      <c r="O294" s="28" t="s">
        <v>64</v>
      </c>
      <c r="P294" s="28" t="str">
        <f t="shared" si="10"/>
        <v>法人事業主59女性</v>
      </c>
      <c r="Q294" s="28" t="s">
        <v>44</v>
      </c>
    </row>
    <row r="295" spans="13:17" x14ac:dyDescent="0.4">
      <c r="M295" s="28" t="s">
        <v>40</v>
      </c>
      <c r="N295" s="28">
        <v>60</v>
      </c>
      <c r="O295" s="28" t="s">
        <v>64</v>
      </c>
      <c r="P295" s="28" t="str">
        <f t="shared" si="10"/>
        <v>法人事業主60女性</v>
      </c>
      <c r="Q295" s="28" t="s">
        <v>44</v>
      </c>
    </row>
    <row r="296" spans="13:17" x14ac:dyDescent="0.4">
      <c r="M296" s="28" t="s">
        <v>40</v>
      </c>
      <c r="N296" s="28">
        <v>61</v>
      </c>
      <c r="O296" s="28" t="s">
        <v>64</v>
      </c>
      <c r="P296" s="28" t="str">
        <f t="shared" si="10"/>
        <v>法人事業主61女性</v>
      </c>
      <c r="Q296" s="28" t="s">
        <v>44</v>
      </c>
    </row>
    <row r="297" spans="13:17" x14ac:dyDescent="0.4">
      <c r="M297" s="28" t="s">
        <v>40</v>
      </c>
      <c r="N297" s="28">
        <v>62</v>
      </c>
      <c r="O297" s="28" t="s">
        <v>64</v>
      </c>
      <c r="P297" s="28" t="str">
        <f t="shared" si="10"/>
        <v>法人事業主62女性</v>
      </c>
      <c r="Q297" s="28" t="s">
        <v>44</v>
      </c>
    </row>
    <row r="298" spans="13:17" x14ac:dyDescent="0.4">
      <c r="M298" s="28" t="s">
        <v>40</v>
      </c>
      <c r="N298" s="28">
        <v>63</v>
      </c>
      <c r="O298" s="28" t="s">
        <v>64</v>
      </c>
      <c r="P298" s="28" t="str">
        <f t="shared" si="10"/>
        <v>法人事業主63女性</v>
      </c>
      <c r="Q298" s="28" t="s">
        <v>44</v>
      </c>
    </row>
    <row r="299" spans="13:17" x14ac:dyDescent="0.4">
      <c r="M299" s="28" t="s">
        <v>40</v>
      </c>
      <c r="N299" s="28">
        <v>64</v>
      </c>
      <c r="O299" s="28" t="s">
        <v>64</v>
      </c>
      <c r="P299" s="28" t="str">
        <f t="shared" si="10"/>
        <v>法人事業主64女性</v>
      </c>
      <c r="Q299" s="28" t="s">
        <v>44</v>
      </c>
    </row>
    <row r="300" spans="13:17" x14ac:dyDescent="0.4">
      <c r="M300" s="28" t="s">
        <v>40</v>
      </c>
      <c r="N300" s="28">
        <v>65</v>
      </c>
      <c r="O300" s="28" t="s">
        <v>64</v>
      </c>
      <c r="P300" s="28" t="str">
        <f t="shared" si="10"/>
        <v>法人事業主65女性</v>
      </c>
      <c r="Q300" s="28" t="s">
        <v>44</v>
      </c>
    </row>
    <row r="301" spans="13:17" x14ac:dyDescent="0.4">
      <c r="M301" s="28" t="s">
        <v>40</v>
      </c>
      <c r="N301" s="28">
        <v>66</v>
      </c>
      <c r="O301" s="28" t="s">
        <v>64</v>
      </c>
      <c r="P301" s="28" t="str">
        <f t="shared" si="10"/>
        <v>法人事業主66女性</v>
      </c>
      <c r="Q301" s="28" t="s">
        <v>44</v>
      </c>
    </row>
    <row r="302" spans="13:17" x14ac:dyDescent="0.4">
      <c r="M302" s="28" t="s">
        <v>40</v>
      </c>
      <c r="N302" s="28">
        <v>67</v>
      </c>
      <c r="O302" s="28" t="s">
        <v>64</v>
      </c>
      <c r="P302" s="28" t="str">
        <f t="shared" si="10"/>
        <v>法人事業主67女性</v>
      </c>
      <c r="Q302" s="28" t="s">
        <v>44</v>
      </c>
    </row>
    <row r="303" spans="13:17" x14ac:dyDescent="0.4">
      <c r="M303" s="28" t="s">
        <v>40</v>
      </c>
      <c r="N303" s="28">
        <v>68</v>
      </c>
      <c r="O303" s="28" t="s">
        <v>64</v>
      </c>
      <c r="P303" s="28" t="str">
        <f t="shared" si="10"/>
        <v>法人事業主68女性</v>
      </c>
      <c r="Q303" s="28" t="s">
        <v>44</v>
      </c>
    </row>
    <row r="304" spans="13:17" x14ac:dyDescent="0.4">
      <c r="M304" s="28" t="s">
        <v>40</v>
      </c>
      <c r="N304" s="28">
        <v>69</v>
      </c>
      <c r="O304" s="28" t="s">
        <v>64</v>
      </c>
      <c r="P304" s="28" t="str">
        <f t="shared" si="10"/>
        <v>法人事業主69女性</v>
      </c>
      <c r="Q304" s="28" t="s">
        <v>44</v>
      </c>
    </row>
    <row r="305" spans="13:17" x14ac:dyDescent="0.4">
      <c r="M305" s="28" t="s">
        <v>40</v>
      </c>
      <c r="N305" s="28">
        <v>70</v>
      </c>
      <c r="O305" s="28" t="s">
        <v>64</v>
      </c>
      <c r="P305" s="28" t="str">
        <f t="shared" si="10"/>
        <v>法人事業主70女性</v>
      </c>
      <c r="Q305" s="28" t="s">
        <v>44</v>
      </c>
    </row>
    <row r="306" spans="13:17" x14ac:dyDescent="0.4">
      <c r="M306" s="28" t="s">
        <v>40</v>
      </c>
      <c r="N306" s="28">
        <v>71</v>
      </c>
      <c r="O306" s="28" t="s">
        <v>64</v>
      </c>
      <c r="P306" s="28" t="str">
        <f t="shared" si="10"/>
        <v>法人事業主71女性</v>
      </c>
      <c r="Q306" s="28" t="s">
        <v>44</v>
      </c>
    </row>
    <row r="307" spans="13:17" x14ac:dyDescent="0.4">
      <c r="M307" s="28" t="s">
        <v>40</v>
      </c>
      <c r="N307" s="28">
        <v>72</v>
      </c>
      <c r="O307" s="28" t="s">
        <v>64</v>
      </c>
      <c r="P307" s="28" t="str">
        <f t="shared" si="10"/>
        <v>法人事業主72女性</v>
      </c>
      <c r="Q307" s="28" t="s">
        <v>44</v>
      </c>
    </row>
    <row r="308" spans="13:17" x14ac:dyDescent="0.4">
      <c r="M308" s="28" t="s">
        <v>40</v>
      </c>
      <c r="N308" s="28">
        <v>73</v>
      </c>
      <c r="O308" s="28" t="s">
        <v>64</v>
      </c>
      <c r="P308" s="28" t="str">
        <f t="shared" si="10"/>
        <v>法人事業主73女性</v>
      </c>
      <c r="Q308" s="28" t="s">
        <v>44</v>
      </c>
    </row>
    <row r="309" spans="13:17" x14ac:dyDescent="0.4">
      <c r="M309" s="28" t="s">
        <v>40</v>
      </c>
      <c r="N309" s="28">
        <v>74</v>
      </c>
      <c r="O309" s="28" t="s">
        <v>64</v>
      </c>
      <c r="P309" s="28" t="str">
        <f t="shared" si="10"/>
        <v>法人事業主74女性</v>
      </c>
      <c r="Q309" s="28" t="s">
        <v>44</v>
      </c>
    </row>
    <row r="310" spans="13:17" x14ac:dyDescent="0.4">
      <c r="M310" s="28" t="s">
        <v>40</v>
      </c>
      <c r="N310" s="28">
        <v>75</v>
      </c>
      <c r="O310" s="28" t="s">
        <v>64</v>
      </c>
      <c r="P310" s="28" t="str">
        <f t="shared" si="10"/>
        <v>法人事業主75女性</v>
      </c>
      <c r="Q310" s="28" t="s">
        <v>44</v>
      </c>
    </row>
    <row r="311" spans="13:17" x14ac:dyDescent="0.4">
      <c r="M311" s="28" t="s">
        <v>41</v>
      </c>
      <c r="N311" s="28">
        <v>15</v>
      </c>
      <c r="O311" s="28" t="s">
        <v>64</v>
      </c>
      <c r="P311" s="28" t="str">
        <f t="shared" si="10"/>
        <v>個人事業主15女性</v>
      </c>
      <c r="Q311" s="28" t="s">
        <v>51</v>
      </c>
    </row>
    <row r="312" spans="13:17" x14ac:dyDescent="0.4">
      <c r="M312" s="28" t="s">
        <v>41</v>
      </c>
      <c r="N312" s="28">
        <v>16</v>
      </c>
      <c r="O312" s="28" t="s">
        <v>64</v>
      </c>
      <c r="P312" s="28" t="str">
        <f t="shared" si="10"/>
        <v>個人事業主16女性</v>
      </c>
      <c r="Q312" s="28" t="s">
        <v>51</v>
      </c>
    </row>
    <row r="313" spans="13:17" x14ac:dyDescent="0.4">
      <c r="M313" s="28" t="s">
        <v>41</v>
      </c>
      <c r="N313" s="28">
        <v>17</v>
      </c>
      <c r="O313" s="28" t="s">
        <v>64</v>
      </c>
      <c r="P313" s="28" t="str">
        <f t="shared" si="10"/>
        <v>個人事業主17女性</v>
      </c>
      <c r="Q313" s="28" t="s">
        <v>51</v>
      </c>
    </row>
    <row r="314" spans="13:17" x14ac:dyDescent="0.4">
      <c r="M314" s="28" t="s">
        <v>41</v>
      </c>
      <c r="N314" s="28">
        <v>18</v>
      </c>
      <c r="O314" s="28" t="s">
        <v>64</v>
      </c>
      <c r="P314" s="28" t="str">
        <f t="shared" si="10"/>
        <v>個人事業主18女性</v>
      </c>
      <c r="Q314" s="28" t="s">
        <v>51</v>
      </c>
    </row>
    <row r="315" spans="13:17" x14ac:dyDescent="0.4">
      <c r="M315" s="28" t="s">
        <v>41</v>
      </c>
      <c r="N315" s="28">
        <v>19</v>
      </c>
      <c r="O315" s="28" t="s">
        <v>64</v>
      </c>
      <c r="P315" s="28" t="str">
        <f t="shared" si="10"/>
        <v>個人事業主19女性</v>
      </c>
      <c r="Q315" s="28" t="s">
        <v>51</v>
      </c>
    </row>
    <row r="316" spans="13:17" x14ac:dyDescent="0.4">
      <c r="M316" s="28" t="s">
        <v>41</v>
      </c>
      <c r="N316" s="28">
        <v>20</v>
      </c>
      <c r="O316" s="28" t="s">
        <v>64</v>
      </c>
      <c r="P316" s="28" t="str">
        <f t="shared" si="10"/>
        <v>個人事業主20女性</v>
      </c>
      <c r="Q316" s="28" t="s">
        <v>51</v>
      </c>
    </row>
    <row r="317" spans="13:17" x14ac:dyDescent="0.4">
      <c r="M317" s="28" t="s">
        <v>41</v>
      </c>
      <c r="N317" s="28">
        <v>21</v>
      </c>
      <c r="O317" s="28" t="s">
        <v>64</v>
      </c>
      <c r="P317" s="28" t="str">
        <f t="shared" si="10"/>
        <v>個人事業主21女性</v>
      </c>
      <c r="Q317" s="28" t="s">
        <v>51</v>
      </c>
    </row>
    <row r="318" spans="13:17" x14ac:dyDescent="0.4">
      <c r="M318" s="28" t="s">
        <v>41</v>
      </c>
      <c r="N318" s="28">
        <v>22</v>
      </c>
      <c r="O318" s="28" t="s">
        <v>64</v>
      </c>
      <c r="P318" s="28" t="str">
        <f t="shared" si="10"/>
        <v>個人事業主22女性</v>
      </c>
      <c r="Q318" s="28" t="s">
        <v>51</v>
      </c>
    </row>
    <row r="319" spans="13:17" x14ac:dyDescent="0.4">
      <c r="M319" s="28" t="s">
        <v>41</v>
      </c>
      <c r="N319" s="28">
        <v>23</v>
      </c>
      <c r="O319" s="28" t="s">
        <v>64</v>
      </c>
      <c r="P319" s="28" t="str">
        <f t="shared" si="10"/>
        <v>個人事業主23女性</v>
      </c>
      <c r="Q319" s="28" t="s">
        <v>51</v>
      </c>
    </row>
    <row r="320" spans="13:17" x14ac:dyDescent="0.4">
      <c r="M320" s="28" t="s">
        <v>41</v>
      </c>
      <c r="N320" s="28">
        <v>24</v>
      </c>
      <c r="O320" s="28" t="s">
        <v>64</v>
      </c>
      <c r="P320" s="28" t="str">
        <f t="shared" si="10"/>
        <v>個人事業主24女性</v>
      </c>
      <c r="Q320" s="28" t="s">
        <v>51</v>
      </c>
    </row>
    <row r="321" spans="13:17" x14ac:dyDescent="0.4">
      <c r="M321" s="28" t="s">
        <v>41</v>
      </c>
      <c r="N321" s="28">
        <v>25</v>
      </c>
      <c r="O321" s="28" t="s">
        <v>64</v>
      </c>
      <c r="P321" s="28" t="str">
        <f t="shared" si="10"/>
        <v>個人事業主25女性</v>
      </c>
      <c r="Q321" s="28" t="s">
        <v>50</v>
      </c>
    </row>
    <row r="322" spans="13:17" x14ac:dyDescent="0.4">
      <c r="M322" s="28" t="s">
        <v>41</v>
      </c>
      <c r="N322" s="28">
        <v>26</v>
      </c>
      <c r="O322" s="28" t="s">
        <v>64</v>
      </c>
      <c r="P322" s="28" t="str">
        <f t="shared" si="10"/>
        <v>個人事業主26女性</v>
      </c>
      <c r="Q322" s="28" t="s">
        <v>50</v>
      </c>
    </row>
    <row r="323" spans="13:17" x14ac:dyDescent="0.4">
      <c r="M323" s="28" t="s">
        <v>41</v>
      </c>
      <c r="N323" s="28">
        <v>27</v>
      </c>
      <c r="O323" s="28" t="s">
        <v>64</v>
      </c>
      <c r="P323" s="28" t="str">
        <f t="shared" si="10"/>
        <v>個人事業主27女性</v>
      </c>
      <c r="Q323" s="28" t="s">
        <v>50</v>
      </c>
    </row>
    <row r="324" spans="13:17" x14ac:dyDescent="0.4">
      <c r="M324" s="28" t="s">
        <v>41</v>
      </c>
      <c r="N324" s="28">
        <v>28</v>
      </c>
      <c r="O324" s="28" t="s">
        <v>64</v>
      </c>
      <c r="P324" s="28" t="str">
        <f t="shared" si="10"/>
        <v>個人事業主28女性</v>
      </c>
      <c r="Q324" s="28" t="s">
        <v>50</v>
      </c>
    </row>
    <row r="325" spans="13:17" x14ac:dyDescent="0.4">
      <c r="M325" s="28" t="s">
        <v>41</v>
      </c>
      <c r="N325" s="28">
        <v>29</v>
      </c>
      <c r="O325" s="28" t="s">
        <v>64</v>
      </c>
      <c r="P325" s="28" t="str">
        <f t="shared" si="10"/>
        <v>個人事業主29女性</v>
      </c>
      <c r="Q325" s="28" t="s">
        <v>50</v>
      </c>
    </row>
    <row r="326" spans="13:17" x14ac:dyDescent="0.4">
      <c r="M326" s="28" t="s">
        <v>41</v>
      </c>
      <c r="N326" s="28">
        <v>30</v>
      </c>
      <c r="O326" s="28" t="s">
        <v>64</v>
      </c>
      <c r="P326" s="28" t="str">
        <f t="shared" si="10"/>
        <v>個人事業主30女性</v>
      </c>
      <c r="Q326" s="28" t="s">
        <v>49</v>
      </c>
    </row>
    <row r="327" spans="13:17" x14ac:dyDescent="0.4">
      <c r="M327" s="28" t="s">
        <v>41</v>
      </c>
      <c r="N327" s="28">
        <v>31</v>
      </c>
      <c r="O327" s="28" t="s">
        <v>64</v>
      </c>
      <c r="P327" s="28" t="str">
        <f t="shared" si="10"/>
        <v>個人事業主31女性</v>
      </c>
      <c r="Q327" s="28" t="s">
        <v>49</v>
      </c>
    </row>
    <row r="328" spans="13:17" x14ac:dyDescent="0.4">
      <c r="M328" s="28" t="s">
        <v>41</v>
      </c>
      <c r="N328" s="28">
        <v>32</v>
      </c>
      <c r="O328" s="28" t="s">
        <v>64</v>
      </c>
      <c r="P328" s="28" t="str">
        <f t="shared" si="10"/>
        <v>個人事業主32女性</v>
      </c>
      <c r="Q328" s="28" t="s">
        <v>49</v>
      </c>
    </row>
    <row r="329" spans="13:17" x14ac:dyDescent="0.4">
      <c r="M329" s="28" t="s">
        <v>41</v>
      </c>
      <c r="N329" s="28">
        <v>33</v>
      </c>
      <c r="O329" s="28" t="s">
        <v>64</v>
      </c>
      <c r="P329" s="28" t="str">
        <f t="shared" si="10"/>
        <v>個人事業主33女性</v>
      </c>
      <c r="Q329" s="28" t="s">
        <v>49</v>
      </c>
    </row>
    <row r="330" spans="13:17" x14ac:dyDescent="0.4">
      <c r="M330" s="28" t="s">
        <v>41</v>
      </c>
      <c r="N330" s="28">
        <v>34</v>
      </c>
      <c r="O330" s="28" t="s">
        <v>64</v>
      </c>
      <c r="P330" s="28" t="str">
        <f t="shared" si="10"/>
        <v>個人事業主34女性</v>
      </c>
      <c r="Q330" s="28" t="s">
        <v>49</v>
      </c>
    </row>
    <row r="331" spans="13:17" x14ac:dyDescent="0.4">
      <c r="M331" s="28" t="s">
        <v>41</v>
      </c>
      <c r="N331" s="28">
        <v>35</v>
      </c>
      <c r="O331" s="28" t="s">
        <v>64</v>
      </c>
      <c r="P331" s="28" t="str">
        <f t="shared" si="10"/>
        <v>個人事業主35女性</v>
      </c>
      <c r="Q331" s="28" t="s">
        <v>49</v>
      </c>
    </row>
    <row r="332" spans="13:17" x14ac:dyDescent="0.4">
      <c r="M332" s="28" t="s">
        <v>41</v>
      </c>
      <c r="N332" s="28">
        <v>36</v>
      </c>
      <c r="O332" s="28" t="s">
        <v>64</v>
      </c>
      <c r="P332" s="28" t="str">
        <f t="shared" si="10"/>
        <v>個人事業主36女性</v>
      </c>
      <c r="Q332" s="28" t="s">
        <v>49</v>
      </c>
    </row>
    <row r="333" spans="13:17" x14ac:dyDescent="0.4">
      <c r="M333" s="28" t="s">
        <v>41</v>
      </c>
      <c r="N333" s="28">
        <v>37</v>
      </c>
      <c r="O333" s="28" t="s">
        <v>64</v>
      </c>
      <c r="P333" s="28" t="str">
        <f t="shared" si="10"/>
        <v>個人事業主37女性</v>
      </c>
      <c r="Q333" s="28" t="s">
        <v>49</v>
      </c>
    </row>
    <row r="334" spans="13:17" x14ac:dyDescent="0.4">
      <c r="M334" s="28" t="s">
        <v>41</v>
      </c>
      <c r="N334" s="28">
        <v>38</v>
      </c>
      <c r="O334" s="28" t="s">
        <v>64</v>
      </c>
      <c r="P334" s="28" t="str">
        <f t="shared" si="10"/>
        <v>個人事業主38女性</v>
      </c>
      <c r="Q334" s="28" t="s">
        <v>49</v>
      </c>
    </row>
    <row r="335" spans="13:17" x14ac:dyDescent="0.4">
      <c r="M335" s="28" t="s">
        <v>41</v>
      </c>
      <c r="N335" s="28">
        <v>39</v>
      </c>
      <c r="O335" s="28" t="s">
        <v>64</v>
      </c>
      <c r="P335" s="28" t="str">
        <f t="shared" si="10"/>
        <v>個人事業主39女性</v>
      </c>
      <c r="Q335" s="28" t="s">
        <v>49</v>
      </c>
    </row>
    <row r="336" spans="13:17" x14ac:dyDescent="0.4">
      <c r="M336" s="28" t="s">
        <v>41</v>
      </c>
      <c r="N336" s="28">
        <v>40</v>
      </c>
      <c r="O336" s="28" t="s">
        <v>64</v>
      </c>
      <c r="P336" s="28" t="str">
        <f t="shared" si="10"/>
        <v>個人事業主40女性</v>
      </c>
      <c r="Q336" s="28" t="s">
        <v>48</v>
      </c>
    </row>
    <row r="337" spans="13:17" x14ac:dyDescent="0.4">
      <c r="M337" s="28" t="s">
        <v>41</v>
      </c>
      <c r="N337" s="28">
        <v>41</v>
      </c>
      <c r="O337" s="28" t="s">
        <v>64</v>
      </c>
      <c r="P337" s="28" t="str">
        <f t="shared" ref="P337:P400" si="11">M337&amp;N337&amp;O337</f>
        <v>個人事業主41女性</v>
      </c>
      <c r="Q337" s="28" t="s">
        <v>48</v>
      </c>
    </row>
    <row r="338" spans="13:17" x14ac:dyDescent="0.4">
      <c r="M338" s="28" t="s">
        <v>41</v>
      </c>
      <c r="N338" s="28">
        <v>42</v>
      </c>
      <c r="O338" s="28" t="s">
        <v>64</v>
      </c>
      <c r="P338" s="28" t="str">
        <f t="shared" si="11"/>
        <v>個人事業主42女性</v>
      </c>
      <c r="Q338" s="28" t="s">
        <v>48</v>
      </c>
    </row>
    <row r="339" spans="13:17" x14ac:dyDescent="0.4">
      <c r="M339" s="28" t="s">
        <v>41</v>
      </c>
      <c r="N339" s="28">
        <v>43</v>
      </c>
      <c r="O339" s="28" t="s">
        <v>64</v>
      </c>
      <c r="P339" s="28" t="str">
        <f t="shared" si="11"/>
        <v>個人事業主43女性</v>
      </c>
      <c r="Q339" s="28" t="s">
        <v>48</v>
      </c>
    </row>
    <row r="340" spans="13:17" x14ac:dyDescent="0.4">
      <c r="M340" s="28" t="s">
        <v>41</v>
      </c>
      <c r="N340" s="28">
        <v>44</v>
      </c>
      <c r="O340" s="28" t="s">
        <v>64</v>
      </c>
      <c r="P340" s="28" t="str">
        <f t="shared" si="11"/>
        <v>個人事業主44女性</v>
      </c>
      <c r="Q340" s="28" t="s">
        <v>48</v>
      </c>
    </row>
    <row r="341" spans="13:17" x14ac:dyDescent="0.4">
      <c r="M341" s="28" t="s">
        <v>41</v>
      </c>
      <c r="N341" s="28">
        <v>45</v>
      </c>
      <c r="O341" s="28" t="s">
        <v>64</v>
      </c>
      <c r="P341" s="28" t="str">
        <f t="shared" si="11"/>
        <v>個人事業主45女性</v>
      </c>
      <c r="Q341" s="28" t="s">
        <v>48</v>
      </c>
    </row>
    <row r="342" spans="13:17" x14ac:dyDescent="0.4">
      <c r="M342" s="28" t="s">
        <v>41</v>
      </c>
      <c r="N342" s="28">
        <v>46</v>
      </c>
      <c r="O342" s="28" t="s">
        <v>64</v>
      </c>
      <c r="P342" s="28" t="str">
        <f t="shared" si="11"/>
        <v>個人事業主46女性</v>
      </c>
      <c r="Q342" s="28" t="s">
        <v>48</v>
      </c>
    </row>
    <row r="343" spans="13:17" x14ac:dyDescent="0.4">
      <c r="M343" s="28" t="s">
        <v>41</v>
      </c>
      <c r="N343" s="28">
        <v>47</v>
      </c>
      <c r="O343" s="28" t="s">
        <v>64</v>
      </c>
      <c r="P343" s="28" t="str">
        <f t="shared" si="11"/>
        <v>個人事業主47女性</v>
      </c>
      <c r="Q343" s="28" t="s">
        <v>48</v>
      </c>
    </row>
    <row r="344" spans="13:17" x14ac:dyDescent="0.4">
      <c r="M344" s="28" t="s">
        <v>41</v>
      </c>
      <c r="N344" s="28">
        <v>48</v>
      </c>
      <c r="O344" s="28" t="s">
        <v>64</v>
      </c>
      <c r="P344" s="28" t="str">
        <f t="shared" si="11"/>
        <v>個人事業主48女性</v>
      </c>
      <c r="Q344" s="28" t="s">
        <v>48</v>
      </c>
    </row>
    <row r="345" spans="13:17" x14ac:dyDescent="0.4">
      <c r="M345" s="28" t="s">
        <v>41</v>
      </c>
      <c r="N345" s="28">
        <v>49</v>
      </c>
      <c r="O345" s="28" t="s">
        <v>64</v>
      </c>
      <c r="P345" s="28" t="str">
        <f t="shared" si="11"/>
        <v>個人事業主49女性</v>
      </c>
      <c r="Q345" s="28" t="s">
        <v>48</v>
      </c>
    </row>
    <row r="346" spans="13:17" x14ac:dyDescent="0.4">
      <c r="M346" s="28" t="s">
        <v>41</v>
      </c>
      <c r="N346" s="28">
        <v>50</v>
      </c>
      <c r="O346" s="28" t="s">
        <v>64</v>
      </c>
      <c r="P346" s="28" t="str">
        <f t="shared" si="11"/>
        <v>個人事業主50女性</v>
      </c>
      <c r="Q346" s="28" t="s">
        <v>48</v>
      </c>
    </row>
    <row r="347" spans="13:17" x14ac:dyDescent="0.4">
      <c r="M347" s="28" t="s">
        <v>41</v>
      </c>
      <c r="N347" s="28">
        <v>51</v>
      </c>
      <c r="O347" s="28" t="s">
        <v>64</v>
      </c>
      <c r="P347" s="28" t="str">
        <f t="shared" si="11"/>
        <v>個人事業主51女性</v>
      </c>
      <c r="Q347" s="28" t="s">
        <v>48</v>
      </c>
    </row>
    <row r="348" spans="13:17" x14ac:dyDescent="0.4">
      <c r="M348" s="28" t="s">
        <v>41</v>
      </c>
      <c r="N348" s="28">
        <v>52</v>
      </c>
      <c r="O348" s="28" t="s">
        <v>64</v>
      </c>
      <c r="P348" s="28" t="str">
        <f t="shared" si="11"/>
        <v>個人事業主52女性</v>
      </c>
      <c r="Q348" s="28" t="s">
        <v>48</v>
      </c>
    </row>
    <row r="349" spans="13:17" x14ac:dyDescent="0.4">
      <c r="M349" s="28" t="s">
        <v>41</v>
      </c>
      <c r="N349" s="28">
        <v>53</v>
      </c>
      <c r="O349" s="28" t="s">
        <v>64</v>
      </c>
      <c r="P349" s="28" t="str">
        <f t="shared" si="11"/>
        <v>個人事業主53女性</v>
      </c>
      <c r="Q349" s="28" t="s">
        <v>48</v>
      </c>
    </row>
    <row r="350" spans="13:17" x14ac:dyDescent="0.4">
      <c r="M350" s="28" t="s">
        <v>41</v>
      </c>
      <c r="N350" s="28">
        <v>54</v>
      </c>
      <c r="O350" s="28" t="s">
        <v>64</v>
      </c>
      <c r="P350" s="28" t="str">
        <f t="shared" si="11"/>
        <v>個人事業主54女性</v>
      </c>
      <c r="Q350" s="28" t="s">
        <v>48</v>
      </c>
    </row>
    <row r="351" spans="13:17" x14ac:dyDescent="0.4">
      <c r="M351" s="28" t="s">
        <v>41</v>
      </c>
      <c r="N351" s="28">
        <v>55</v>
      </c>
      <c r="O351" s="28" t="s">
        <v>64</v>
      </c>
      <c r="P351" s="28" t="str">
        <f t="shared" si="11"/>
        <v>個人事業主55女性</v>
      </c>
      <c r="Q351" s="28" t="s">
        <v>48</v>
      </c>
    </row>
    <row r="352" spans="13:17" x14ac:dyDescent="0.4">
      <c r="M352" s="28" t="s">
        <v>41</v>
      </c>
      <c r="N352" s="28">
        <v>56</v>
      </c>
      <c r="O352" s="28" t="s">
        <v>64</v>
      </c>
      <c r="P352" s="28" t="str">
        <f t="shared" si="11"/>
        <v>個人事業主56女性</v>
      </c>
      <c r="Q352" s="28" t="s">
        <v>48</v>
      </c>
    </row>
    <row r="353" spans="13:17" x14ac:dyDescent="0.4">
      <c r="M353" s="28" t="s">
        <v>41</v>
      </c>
      <c r="N353" s="28">
        <v>57</v>
      </c>
      <c r="O353" s="28" t="s">
        <v>64</v>
      </c>
      <c r="P353" s="28" t="str">
        <f t="shared" si="11"/>
        <v>個人事業主57女性</v>
      </c>
      <c r="Q353" s="28" t="s">
        <v>48</v>
      </c>
    </row>
    <row r="354" spans="13:17" x14ac:dyDescent="0.4">
      <c r="M354" s="28" t="s">
        <v>41</v>
      </c>
      <c r="N354" s="28">
        <v>58</v>
      </c>
      <c r="O354" s="28" t="s">
        <v>64</v>
      </c>
      <c r="P354" s="28" t="str">
        <f t="shared" si="11"/>
        <v>個人事業主58女性</v>
      </c>
      <c r="Q354" s="28" t="s">
        <v>48</v>
      </c>
    </row>
    <row r="355" spans="13:17" x14ac:dyDescent="0.4">
      <c r="M355" s="28" t="s">
        <v>41</v>
      </c>
      <c r="N355" s="28">
        <v>59</v>
      </c>
      <c r="O355" s="28" t="s">
        <v>64</v>
      </c>
      <c r="P355" s="28" t="str">
        <f t="shared" si="11"/>
        <v>個人事業主59女性</v>
      </c>
      <c r="Q355" s="28" t="s">
        <v>48</v>
      </c>
    </row>
    <row r="356" spans="13:17" x14ac:dyDescent="0.4">
      <c r="M356" s="28" t="s">
        <v>41</v>
      </c>
      <c r="N356" s="28">
        <v>60</v>
      </c>
      <c r="O356" s="28" t="s">
        <v>64</v>
      </c>
      <c r="P356" s="28" t="str">
        <f t="shared" si="11"/>
        <v>個人事業主60女性</v>
      </c>
      <c r="Q356" s="28" t="s">
        <v>48</v>
      </c>
    </row>
    <row r="357" spans="13:17" x14ac:dyDescent="0.4">
      <c r="M357" s="28" t="s">
        <v>41</v>
      </c>
      <c r="N357" s="28">
        <v>61</v>
      </c>
      <c r="O357" s="28" t="s">
        <v>64</v>
      </c>
      <c r="P357" s="28" t="str">
        <f t="shared" si="11"/>
        <v>個人事業主61女性</v>
      </c>
      <c r="Q357" s="28" t="s">
        <v>48</v>
      </c>
    </row>
    <row r="358" spans="13:17" x14ac:dyDescent="0.4">
      <c r="M358" s="28" t="s">
        <v>41</v>
      </c>
      <c r="N358" s="28">
        <v>62</v>
      </c>
      <c r="O358" s="28" t="s">
        <v>64</v>
      </c>
      <c r="P358" s="28" t="str">
        <f t="shared" si="11"/>
        <v>個人事業主62女性</v>
      </c>
      <c r="Q358" s="28" t="s">
        <v>48</v>
      </c>
    </row>
    <row r="359" spans="13:17" x14ac:dyDescent="0.4">
      <c r="M359" s="28" t="s">
        <v>41</v>
      </c>
      <c r="N359" s="28">
        <v>63</v>
      </c>
      <c r="O359" s="28" t="s">
        <v>64</v>
      </c>
      <c r="P359" s="28" t="str">
        <f t="shared" si="11"/>
        <v>個人事業主63女性</v>
      </c>
      <c r="Q359" s="28" t="s">
        <v>48</v>
      </c>
    </row>
    <row r="360" spans="13:17" x14ac:dyDescent="0.4">
      <c r="M360" s="28" t="s">
        <v>41</v>
      </c>
      <c r="N360" s="28">
        <v>64</v>
      </c>
      <c r="O360" s="28" t="s">
        <v>64</v>
      </c>
      <c r="P360" s="28" t="str">
        <f t="shared" si="11"/>
        <v>個人事業主64女性</v>
      </c>
      <c r="Q360" s="28" t="s">
        <v>48</v>
      </c>
    </row>
    <row r="361" spans="13:17" x14ac:dyDescent="0.4">
      <c r="M361" s="28" t="s">
        <v>41</v>
      </c>
      <c r="N361" s="28">
        <v>65</v>
      </c>
      <c r="O361" s="28" t="s">
        <v>64</v>
      </c>
      <c r="P361" s="28" t="str">
        <f t="shared" si="11"/>
        <v>個人事業主65女性</v>
      </c>
      <c r="Q361" s="28" t="s">
        <v>48</v>
      </c>
    </row>
    <row r="362" spans="13:17" x14ac:dyDescent="0.4">
      <c r="M362" s="28" t="s">
        <v>41</v>
      </c>
      <c r="N362" s="28">
        <v>66</v>
      </c>
      <c r="O362" s="28" t="s">
        <v>64</v>
      </c>
      <c r="P362" s="28" t="str">
        <f t="shared" si="11"/>
        <v>個人事業主66女性</v>
      </c>
      <c r="Q362" s="28" t="s">
        <v>48</v>
      </c>
    </row>
    <row r="363" spans="13:17" x14ac:dyDescent="0.4">
      <c r="M363" s="28" t="s">
        <v>41</v>
      </c>
      <c r="N363" s="28">
        <v>67</v>
      </c>
      <c r="O363" s="28" t="s">
        <v>64</v>
      </c>
      <c r="P363" s="28" t="str">
        <f t="shared" si="11"/>
        <v>個人事業主67女性</v>
      </c>
      <c r="Q363" s="28" t="s">
        <v>48</v>
      </c>
    </row>
    <row r="364" spans="13:17" x14ac:dyDescent="0.4">
      <c r="M364" s="28" t="s">
        <v>41</v>
      </c>
      <c r="N364" s="28">
        <v>68</v>
      </c>
      <c r="O364" s="28" t="s">
        <v>64</v>
      </c>
      <c r="P364" s="28" t="str">
        <f t="shared" si="11"/>
        <v>個人事業主68女性</v>
      </c>
      <c r="Q364" s="28" t="s">
        <v>48</v>
      </c>
    </row>
    <row r="365" spans="13:17" x14ac:dyDescent="0.4">
      <c r="M365" s="28" t="s">
        <v>41</v>
      </c>
      <c r="N365" s="28">
        <v>69</v>
      </c>
      <c r="O365" s="28" t="s">
        <v>64</v>
      </c>
      <c r="P365" s="28" t="str">
        <f t="shared" si="11"/>
        <v>個人事業主69女性</v>
      </c>
      <c r="Q365" s="28" t="s">
        <v>48</v>
      </c>
    </row>
    <row r="366" spans="13:17" x14ac:dyDescent="0.4">
      <c r="M366" s="28" t="s">
        <v>41</v>
      </c>
      <c r="N366" s="28">
        <v>70</v>
      </c>
      <c r="O366" s="28" t="s">
        <v>64</v>
      </c>
      <c r="P366" s="28" t="str">
        <f t="shared" si="11"/>
        <v>個人事業主70女性</v>
      </c>
      <c r="Q366" s="28" t="s">
        <v>48</v>
      </c>
    </row>
    <row r="367" spans="13:17" x14ac:dyDescent="0.4">
      <c r="M367" s="28" t="s">
        <v>41</v>
      </c>
      <c r="N367" s="28">
        <v>71</v>
      </c>
      <c r="O367" s="28" t="s">
        <v>64</v>
      </c>
      <c r="P367" s="28" t="str">
        <f t="shared" si="11"/>
        <v>個人事業主71女性</v>
      </c>
      <c r="Q367" s="28" t="s">
        <v>48</v>
      </c>
    </row>
    <row r="368" spans="13:17" x14ac:dyDescent="0.4">
      <c r="M368" s="28" t="s">
        <v>41</v>
      </c>
      <c r="N368" s="28">
        <v>72</v>
      </c>
      <c r="O368" s="28" t="s">
        <v>64</v>
      </c>
      <c r="P368" s="28" t="str">
        <f t="shared" si="11"/>
        <v>個人事業主72女性</v>
      </c>
      <c r="Q368" s="28" t="s">
        <v>48</v>
      </c>
    </row>
    <row r="369" spans="13:17" x14ac:dyDescent="0.4">
      <c r="M369" s="28" t="s">
        <v>41</v>
      </c>
      <c r="N369" s="28">
        <v>73</v>
      </c>
      <c r="O369" s="28" t="s">
        <v>64</v>
      </c>
      <c r="P369" s="28" t="str">
        <f t="shared" si="11"/>
        <v>個人事業主73女性</v>
      </c>
      <c r="Q369" s="28" t="s">
        <v>48</v>
      </c>
    </row>
    <row r="370" spans="13:17" x14ac:dyDescent="0.4">
      <c r="M370" s="28" t="s">
        <v>41</v>
      </c>
      <c r="N370" s="28">
        <v>74</v>
      </c>
      <c r="O370" s="28" t="s">
        <v>64</v>
      </c>
      <c r="P370" s="28" t="str">
        <f t="shared" si="11"/>
        <v>個人事業主74女性</v>
      </c>
      <c r="Q370" s="28" t="s">
        <v>48</v>
      </c>
    </row>
    <row r="371" spans="13:17" x14ac:dyDescent="0.4">
      <c r="M371" s="28" t="s">
        <v>41</v>
      </c>
      <c r="N371" s="28">
        <v>75</v>
      </c>
      <c r="O371" s="28" t="s">
        <v>64</v>
      </c>
      <c r="P371" s="28" t="str">
        <f t="shared" si="11"/>
        <v>個人事業主75女性</v>
      </c>
      <c r="Q371" s="28" t="s">
        <v>48</v>
      </c>
    </row>
    <row r="372" spans="13:17" x14ac:dyDescent="0.4">
      <c r="M372" s="28" t="s">
        <v>62</v>
      </c>
      <c r="N372" s="28">
        <v>15</v>
      </c>
      <c r="O372" s="28" t="s">
        <v>64</v>
      </c>
      <c r="P372" s="28" t="str">
        <f t="shared" si="11"/>
        <v>一人親方15女性</v>
      </c>
      <c r="Q372" s="28" t="s">
        <v>56</v>
      </c>
    </row>
    <row r="373" spans="13:17" x14ac:dyDescent="0.4">
      <c r="M373" s="28" t="s">
        <v>19</v>
      </c>
      <c r="N373" s="28">
        <v>16</v>
      </c>
      <c r="O373" s="28" t="s">
        <v>64</v>
      </c>
      <c r="P373" s="28" t="str">
        <f t="shared" si="11"/>
        <v>一人親方16女性</v>
      </c>
      <c r="Q373" s="28" t="s">
        <v>56</v>
      </c>
    </row>
    <row r="374" spans="13:17" x14ac:dyDescent="0.4">
      <c r="M374" s="28" t="s">
        <v>19</v>
      </c>
      <c r="N374" s="28">
        <v>17</v>
      </c>
      <c r="O374" s="28" t="s">
        <v>64</v>
      </c>
      <c r="P374" s="28" t="str">
        <f t="shared" si="11"/>
        <v>一人親方17女性</v>
      </c>
      <c r="Q374" s="28" t="s">
        <v>56</v>
      </c>
    </row>
    <row r="375" spans="13:17" x14ac:dyDescent="0.4">
      <c r="M375" s="28" t="s">
        <v>19</v>
      </c>
      <c r="N375" s="28">
        <v>18</v>
      </c>
      <c r="O375" s="28" t="s">
        <v>64</v>
      </c>
      <c r="P375" s="28" t="str">
        <f t="shared" si="11"/>
        <v>一人親方18女性</v>
      </c>
      <c r="Q375" s="28" t="s">
        <v>56</v>
      </c>
    </row>
    <row r="376" spans="13:17" x14ac:dyDescent="0.4">
      <c r="M376" s="28" t="s">
        <v>19</v>
      </c>
      <c r="N376" s="28">
        <v>19</v>
      </c>
      <c r="O376" s="28" t="s">
        <v>64</v>
      </c>
      <c r="P376" s="28" t="str">
        <f t="shared" si="11"/>
        <v>一人親方19女性</v>
      </c>
      <c r="Q376" s="28" t="s">
        <v>56</v>
      </c>
    </row>
    <row r="377" spans="13:17" x14ac:dyDescent="0.4">
      <c r="M377" s="28" t="s">
        <v>19</v>
      </c>
      <c r="N377" s="28">
        <v>20</v>
      </c>
      <c r="O377" s="28" t="s">
        <v>64</v>
      </c>
      <c r="P377" s="28" t="str">
        <f t="shared" si="11"/>
        <v>一人親方20女性</v>
      </c>
      <c r="Q377" s="28" t="s">
        <v>56</v>
      </c>
    </row>
    <row r="378" spans="13:17" x14ac:dyDescent="0.4">
      <c r="M378" s="28" t="s">
        <v>19</v>
      </c>
      <c r="N378" s="28">
        <v>21</v>
      </c>
      <c r="O378" s="28" t="s">
        <v>64</v>
      </c>
      <c r="P378" s="28" t="str">
        <f t="shared" si="11"/>
        <v>一人親方21女性</v>
      </c>
      <c r="Q378" s="28" t="s">
        <v>56</v>
      </c>
    </row>
    <row r="379" spans="13:17" x14ac:dyDescent="0.4">
      <c r="M379" s="28" t="s">
        <v>19</v>
      </c>
      <c r="N379" s="28">
        <v>22</v>
      </c>
      <c r="O379" s="28" t="s">
        <v>64</v>
      </c>
      <c r="P379" s="28" t="str">
        <f t="shared" si="11"/>
        <v>一人親方22女性</v>
      </c>
      <c r="Q379" s="28" t="s">
        <v>56</v>
      </c>
    </row>
    <row r="380" spans="13:17" x14ac:dyDescent="0.4">
      <c r="M380" s="28" t="s">
        <v>19</v>
      </c>
      <c r="N380" s="28">
        <v>23</v>
      </c>
      <c r="O380" s="28" t="s">
        <v>64</v>
      </c>
      <c r="P380" s="28" t="str">
        <f t="shared" si="11"/>
        <v>一人親方23女性</v>
      </c>
      <c r="Q380" s="28" t="s">
        <v>56</v>
      </c>
    </row>
    <row r="381" spans="13:17" x14ac:dyDescent="0.4">
      <c r="M381" s="28" t="s">
        <v>19</v>
      </c>
      <c r="N381" s="28">
        <v>24</v>
      </c>
      <c r="O381" s="28" t="s">
        <v>64</v>
      </c>
      <c r="P381" s="28" t="str">
        <f t="shared" si="11"/>
        <v>一人親方24女性</v>
      </c>
      <c r="Q381" s="28" t="s">
        <v>56</v>
      </c>
    </row>
    <row r="382" spans="13:17" x14ac:dyDescent="0.4">
      <c r="M382" s="28" t="s">
        <v>19</v>
      </c>
      <c r="N382" s="28">
        <v>25</v>
      </c>
      <c r="O382" s="28" t="s">
        <v>64</v>
      </c>
      <c r="P382" s="28" t="str">
        <f t="shared" si="11"/>
        <v>一人親方25女性</v>
      </c>
      <c r="Q382" s="28" t="s">
        <v>55</v>
      </c>
    </row>
    <row r="383" spans="13:17" x14ac:dyDescent="0.4">
      <c r="M383" s="28" t="s">
        <v>19</v>
      </c>
      <c r="N383" s="28">
        <v>26</v>
      </c>
      <c r="O383" s="28" t="s">
        <v>64</v>
      </c>
      <c r="P383" s="28" t="str">
        <f t="shared" si="11"/>
        <v>一人親方26女性</v>
      </c>
      <c r="Q383" s="28" t="s">
        <v>55</v>
      </c>
    </row>
    <row r="384" spans="13:17" x14ac:dyDescent="0.4">
      <c r="M384" s="28" t="s">
        <v>19</v>
      </c>
      <c r="N384" s="28">
        <v>27</v>
      </c>
      <c r="O384" s="28" t="s">
        <v>64</v>
      </c>
      <c r="P384" s="28" t="str">
        <f t="shared" si="11"/>
        <v>一人親方27女性</v>
      </c>
      <c r="Q384" s="28" t="s">
        <v>55</v>
      </c>
    </row>
    <row r="385" spans="13:17" x14ac:dyDescent="0.4">
      <c r="M385" s="28" t="s">
        <v>19</v>
      </c>
      <c r="N385" s="28">
        <v>28</v>
      </c>
      <c r="O385" s="28" t="s">
        <v>64</v>
      </c>
      <c r="P385" s="28" t="str">
        <f t="shared" si="11"/>
        <v>一人親方28女性</v>
      </c>
      <c r="Q385" s="28" t="s">
        <v>55</v>
      </c>
    </row>
    <row r="386" spans="13:17" x14ac:dyDescent="0.4">
      <c r="M386" s="28" t="s">
        <v>19</v>
      </c>
      <c r="N386" s="28">
        <v>29</v>
      </c>
      <c r="O386" s="28" t="s">
        <v>64</v>
      </c>
      <c r="P386" s="28" t="str">
        <f t="shared" si="11"/>
        <v>一人親方29女性</v>
      </c>
      <c r="Q386" s="28" t="s">
        <v>55</v>
      </c>
    </row>
    <row r="387" spans="13:17" x14ac:dyDescent="0.4">
      <c r="M387" s="28" t="s">
        <v>19</v>
      </c>
      <c r="N387" s="28">
        <v>30</v>
      </c>
      <c r="O387" s="28" t="s">
        <v>64</v>
      </c>
      <c r="P387" s="28" t="str">
        <f t="shared" si="11"/>
        <v>一人親方30女性</v>
      </c>
      <c r="Q387" s="28" t="s">
        <v>54</v>
      </c>
    </row>
    <row r="388" spans="13:17" x14ac:dyDescent="0.4">
      <c r="M388" s="28" t="s">
        <v>19</v>
      </c>
      <c r="N388" s="28">
        <v>31</v>
      </c>
      <c r="O388" s="28" t="s">
        <v>64</v>
      </c>
      <c r="P388" s="28" t="str">
        <f t="shared" si="11"/>
        <v>一人親方31女性</v>
      </c>
      <c r="Q388" s="28" t="s">
        <v>54</v>
      </c>
    </row>
    <row r="389" spans="13:17" x14ac:dyDescent="0.4">
      <c r="M389" s="28" t="s">
        <v>19</v>
      </c>
      <c r="N389" s="28">
        <v>32</v>
      </c>
      <c r="O389" s="28" t="s">
        <v>64</v>
      </c>
      <c r="P389" s="28" t="str">
        <f t="shared" si="11"/>
        <v>一人親方32女性</v>
      </c>
      <c r="Q389" s="28" t="s">
        <v>54</v>
      </c>
    </row>
    <row r="390" spans="13:17" x14ac:dyDescent="0.4">
      <c r="M390" s="28" t="s">
        <v>19</v>
      </c>
      <c r="N390" s="28">
        <v>33</v>
      </c>
      <c r="O390" s="28" t="s">
        <v>64</v>
      </c>
      <c r="P390" s="28" t="str">
        <f t="shared" si="11"/>
        <v>一人親方33女性</v>
      </c>
      <c r="Q390" s="28" t="s">
        <v>54</v>
      </c>
    </row>
    <row r="391" spans="13:17" x14ac:dyDescent="0.4">
      <c r="M391" s="28" t="s">
        <v>19</v>
      </c>
      <c r="N391" s="28">
        <v>34</v>
      </c>
      <c r="O391" s="28" t="s">
        <v>64</v>
      </c>
      <c r="P391" s="28" t="str">
        <f t="shared" si="11"/>
        <v>一人親方34女性</v>
      </c>
      <c r="Q391" s="28" t="s">
        <v>54</v>
      </c>
    </row>
    <row r="392" spans="13:17" x14ac:dyDescent="0.4">
      <c r="M392" s="28" t="s">
        <v>19</v>
      </c>
      <c r="N392" s="28">
        <v>35</v>
      </c>
      <c r="O392" s="28" t="s">
        <v>64</v>
      </c>
      <c r="P392" s="28" t="str">
        <f t="shared" si="11"/>
        <v>一人親方35女性</v>
      </c>
      <c r="Q392" s="28" t="s">
        <v>53</v>
      </c>
    </row>
    <row r="393" spans="13:17" x14ac:dyDescent="0.4">
      <c r="M393" s="28" t="s">
        <v>19</v>
      </c>
      <c r="N393" s="28">
        <v>36</v>
      </c>
      <c r="O393" s="28" t="s">
        <v>64</v>
      </c>
      <c r="P393" s="28" t="str">
        <f t="shared" si="11"/>
        <v>一人親方36女性</v>
      </c>
      <c r="Q393" s="28" t="s">
        <v>53</v>
      </c>
    </row>
    <row r="394" spans="13:17" x14ac:dyDescent="0.4">
      <c r="M394" s="28" t="s">
        <v>19</v>
      </c>
      <c r="N394" s="28">
        <v>37</v>
      </c>
      <c r="O394" s="28" t="s">
        <v>64</v>
      </c>
      <c r="P394" s="28" t="str">
        <f t="shared" si="11"/>
        <v>一人親方37女性</v>
      </c>
      <c r="Q394" s="28" t="s">
        <v>53</v>
      </c>
    </row>
    <row r="395" spans="13:17" x14ac:dyDescent="0.4">
      <c r="M395" s="28" t="s">
        <v>19</v>
      </c>
      <c r="N395" s="28">
        <v>38</v>
      </c>
      <c r="O395" s="28" t="s">
        <v>64</v>
      </c>
      <c r="P395" s="28" t="str">
        <f t="shared" si="11"/>
        <v>一人親方38女性</v>
      </c>
      <c r="Q395" s="28" t="s">
        <v>53</v>
      </c>
    </row>
    <row r="396" spans="13:17" x14ac:dyDescent="0.4">
      <c r="M396" s="28" t="s">
        <v>19</v>
      </c>
      <c r="N396" s="28">
        <v>39</v>
      </c>
      <c r="O396" s="28" t="s">
        <v>64</v>
      </c>
      <c r="P396" s="28" t="str">
        <f t="shared" si="11"/>
        <v>一人親方39女性</v>
      </c>
      <c r="Q396" s="28" t="s">
        <v>53</v>
      </c>
    </row>
    <row r="397" spans="13:17" x14ac:dyDescent="0.4">
      <c r="M397" s="28" t="s">
        <v>19</v>
      </c>
      <c r="N397" s="28">
        <v>40</v>
      </c>
      <c r="O397" s="28" t="s">
        <v>64</v>
      </c>
      <c r="P397" s="28" t="str">
        <f t="shared" si="11"/>
        <v>一人親方40女性</v>
      </c>
      <c r="Q397" s="28" t="s">
        <v>53</v>
      </c>
    </row>
    <row r="398" spans="13:17" x14ac:dyDescent="0.4">
      <c r="M398" s="28" t="s">
        <v>19</v>
      </c>
      <c r="N398" s="28">
        <v>41</v>
      </c>
      <c r="O398" s="28" t="s">
        <v>64</v>
      </c>
      <c r="P398" s="28" t="str">
        <f t="shared" si="11"/>
        <v>一人親方41女性</v>
      </c>
      <c r="Q398" s="28" t="s">
        <v>53</v>
      </c>
    </row>
    <row r="399" spans="13:17" x14ac:dyDescent="0.4">
      <c r="M399" s="28" t="s">
        <v>19</v>
      </c>
      <c r="N399" s="28">
        <v>42</v>
      </c>
      <c r="O399" s="28" t="s">
        <v>64</v>
      </c>
      <c r="P399" s="28" t="str">
        <f t="shared" si="11"/>
        <v>一人親方42女性</v>
      </c>
      <c r="Q399" s="28" t="s">
        <v>53</v>
      </c>
    </row>
    <row r="400" spans="13:17" x14ac:dyDescent="0.4">
      <c r="M400" s="28" t="s">
        <v>19</v>
      </c>
      <c r="N400" s="28">
        <v>43</v>
      </c>
      <c r="O400" s="28" t="s">
        <v>64</v>
      </c>
      <c r="P400" s="28" t="str">
        <f t="shared" si="11"/>
        <v>一人親方43女性</v>
      </c>
      <c r="Q400" s="28" t="s">
        <v>53</v>
      </c>
    </row>
    <row r="401" spans="13:17" x14ac:dyDescent="0.4">
      <c r="M401" s="28" t="s">
        <v>19</v>
      </c>
      <c r="N401" s="28">
        <v>44</v>
      </c>
      <c r="O401" s="28" t="s">
        <v>64</v>
      </c>
      <c r="P401" s="28" t="str">
        <f t="shared" ref="P401:P464" si="12">M401&amp;N401&amp;O401</f>
        <v>一人親方44女性</v>
      </c>
      <c r="Q401" s="28" t="s">
        <v>53</v>
      </c>
    </row>
    <row r="402" spans="13:17" x14ac:dyDescent="0.4">
      <c r="M402" s="28" t="s">
        <v>19</v>
      </c>
      <c r="N402" s="28">
        <v>45</v>
      </c>
      <c r="O402" s="28" t="s">
        <v>64</v>
      </c>
      <c r="P402" s="28" t="str">
        <f t="shared" si="12"/>
        <v>一人親方45女性</v>
      </c>
      <c r="Q402" s="28" t="s">
        <v>53</v>
      </c>
    </row>
    <row r="403" spans="13:17" x14ac:dyDescent="0.4">
      <c r="M403" s="28" t="s">
        <v>19</v>
      </c>
      <c r="N403" s="28">
        <v>46</v>
      </c>
      <c r="O403" s="28" t="s">
        <v>64</v>
      </c>
      <c r="P403" s="28" t="str">
        <f t="shared" si="12"/>
        <v>一人親方46女性</v>
      </c>
      <c r="Q403" s="28" t="s">
        <v>53</v>
      </c>
    </row>
    <row r="404" spans="13:17" x14ac:dyDescent="0.4">
      <c r="M404" s="28" t="s">
        <v>19</v>
      </c>
      <c r="N404" s="28">
        <v>47</v>
      </c>
      <c r="O404" s="28" t="s">
        <v>64</v>
      </c>
      <c r="P404" s="28" t="str">
        <f t="shared" si="12"/>
        <v>一人親方47女性</v>
      </c>
      <c r="Q404" s="28" t="s">
        <v>53</v>
      </c>
    </row>
    <row r="405" spans="13:17" x14ac:dyDescent="0.4">
      <c r="M405" s="28" t="s">
        <v>19</v>
      </c>
      <c r="N405" s="28">
        <v>48</v>
      </c>
      <c r="O405" s="28" t="s">
        <v>64</v>
      </c>
      <c r="P405" s="28" t="str">
        <f t="shared" si="12"/>
        <v>一人親方48女性</v>
      </c>
      <c r="Q405" s="28" t="s">
        <v>53</v>
      </c>
    </row>
    <row r="406" spans="13:17" x14ac:dyDescent="0.4">
      <c r="M406" s="28" t="s">
        <v>19</v>
      </c>
      <c r="N406" s="28">
        <v>49</v>
      </c>
      <c r="O406" s="28" t="s">
        <v>64</v>
      </c>
      <c r="P406" s="28" t="str">
        <f t="shared" si="12"/>
        <v>一人親方49女性</v>
      </c>
      <c r="Q406" s="28" t="s">
        <v>53</v>
      </c>
    </row>
    <row r="407" spans="13:17" x14ac:dyDescent="0.4">
      <c r="M407" s="28" t="s">
        <v>19</v>
      </c>
      <c r="N407" s="28">
        <v>50</v>
      </c>
      <c r="O407" s="28" t="s">
        <v>64</v>
      </c>
      <c r="P407" s="28" t="str">
        <f t="shared" si="12"/>
        <v>一人親方50女性</v>
      </c>
      <c r="Q407" s="28" t="s">
        <v>52</v>
      </c>
    </row>
    <row r="408" spans="13:17" x14ac:dyDescent="0.4">
      <c r="M408" s="28" t="s">
        <v>19</v>
      </c>
      <c r="N408" s="28">
        <v>51</v>
      </c>
      <c r="O408" s="28" t="s">
        <v>64</v>
      </c>
      <c r="P408" s="28" t="str">
        <f t="shared" si="12"/>
        <v>一人親方51女性</v>
      </c>
      <c r="Q408" s="28" t="s">
        <v>52</v>
      </c>
    </row>
    <row r="409" spans="13:17" x14ac:dyDescent="0.4">
      <c r="M409" s="28" t="s">
        <v>19</v>
      </c>
      <c r="N409" s="28">
        <v>52</v>
      </c>
      <c r="O409" s="28" t="s">
        <v>64</v>
      </c>
      <c r="P409" s="28" t="str">
        <f t="shared" si="12"/>
        <v>一人親方52女性</v>
      </c>
      <c r="Q409" s="28" t="s">
        <v>52</v>
      </c>
    </row>
    <row r="410" spans="13:17" x14ac:dyDescent="0.4">
      <c r="M410" s="28" t="s">
        <v>19</v>
      </c>
      <c r="N410" s="28">
        <v>53</v>
      </c>
      <c r="O410" s="28" t="s">
        <v>64</v>
      </c>
      <c r="P410" s="28" t="str">
        <f t="shared" si="12"/>
        <v>一人親方53女性</v>
      </c>
      <c r="Q410" s="28" t="s">
        <v>52</v>
      </c>
    </row>
    <row r="411" spans="13:17" x14ac:dyDescent="0.4">
      <c r="M411" s="28" t="s">
        <v>19</v>
      </c>
      <c r="N411" s="28">
        <v>54</v>
      </c>
      <c r="O411" s="28" t="s">
        <v>64</v>
      </c>
      <c r="P411" s="28" t="str">
        <f t="shared" si="12"/>
        <v>一人親方54女性</v>
      </c>
      <c r="Q411" s="28" t="s">
        <v>52</v>
      </c>
    </row>
    <row r="412" spans="13:17" x14ac:dyDescent="0.4">
      <c r="M412" s="28" t="s">
        <v>19</v>
      </c>
      <c r="N412" s="28">
        <v>55</v>
      </c>
      <c r="O412" s="28" t="s">
        <v>64</v>
      </c>
      <c r="P412" s="28" t="str">
        <f t="shared" si="12"/>
        <v>一人親方55女性</v>
      </c>
      <c r="Q412" s="28" t="s">
        <v>52</v>
      </c>
    </row>
    <row r="413" spans="13:17" x14ac:dyDescent="0.4">
      <c r="M413" s="28" t="s">
        <v>19</v>
      </c>
      <c r="N413" s="28">
        <v>56</v>
      </c>
      <c r="O413" s="28" t="s">
        <v>64</v>
      </c>
      <c r="P413" s="28" t="str">
        <f t="shared" si="12"/>
        <v>一人親方56女性</v>
      </c>
      <c r="Q413" s="28" t="s">
        <v>52</v>
      </c>
    </row>
    <row r="414" spans="13:17" x14ac:dyDescent="0.4">
      <c r="M414" s="28" t="s">
        <v>19</v>
      </c>
      <c r="N414" s="28">
        <v>57</v>
      </c>
      <c r="O414" s="28" t="s">
        <v>64</v>
      </c>
      <c r="P414" s="28" t="str">
        <f t="shared" si="12"/>
        <v>一人親方57女性</v>
      </c>
      <c r="Q414" s="28" t="s">
        <v>52</v>
      </c>
    </row>
    <row r="415" spans="13:17" x14ac:dyDescent="0.4">
      <c r="M415" s="28" t="s">
        <v>19</v>
      </c>
      <c r="N415" s="28">
        <v>58</v>
      </c>
      <c r="O415" s="28" t="s">
        <v>64</v>
      </c>
      <c r="P415" s="28" t="str">
        <f t="shared" si="12"/>
        <v>一人親方58女性</v>
      </c>
      <c r="Q415" s="28" t="s">
        <v>52</v>
      </c>
    </row>
    <row r="416" spans="13:17" x14ac:dyDescent="0.4">
      <c r="M416" s="28" t="s">
        <v>19</v>
      </c>
      <c r="N416" s="28">
        <v>59</v>
      </c>
      <c r="O416" s="28" t="s">
        <v>64</v>
      </c>
      <c r="P416" s="28" t="str">
        <f t="shared" si="12"/>
        <v>一人親方59女性</v>
      </c>
      <c r="Q416" s="28" t="s">
        <v>52</v>
      </c>
    </row>
    <row r="417" spans="13:17" x14ac:dyDescent="0.4">
      <c r="M417" s="28" t="s">
        <v>19</v>
      </c>
      <c r="N417" s="28">
        <v>60</v>
      </c>
      <c r="O417" s="28" t="s">
        <v>64</v>
      </c>
      <c r="P417" s="28" t="str">
        <f t="shared" si="12"/>
        <v>一人親方60女性</v>
      </c>
      <c r="Q417" s="28" t="s">
        <v>52</v>
      </c>
    </row>
    <row r="418" spans="13:17" x14ac:dyDescent="0.4">
      <c r="M418" s="28" t="s">
        <v>19</v>
      </c>
      <c r="N418" s="28">
        <v>61</v>
      </c>
      <c r="O418" s="28" t="s">
        <v>64</v>
      </c>
      <c r="P418" s="28" t="str">
        <f t="shared" si="12"/>
        <v>一人親方61女性</v>
      </c>
      <c r="Q418" s="28" t="s">
        <v>52</v>
      </c>
    </row>
    <row r="419" spans="13:17" x14ac:dyDescent="0.4">
      <c r="M419" s="28" t="s">
        <v>19</v>
      </c>
      <c r="N419" s="28">
        <v>62</v>
      </c>
      <c r="O419" s="28" t="s">
        <v>64</v>
      </c>
      <c r="P419" s="28" t="str">
        <f t="shared" si="12"/>
        <v>一人親方62女性</v>
      </c>
      <c r="Q419" s="28" t="s">
        <v>52</v>
      </c>
    </row>
    <row r="420" spans="13:17" x14ac:dyDescent="0.4">
      <c r="M420" s="28" t="s">
        <v>19</v>
      </c>
      <c r="N420" s="28">
        <v>63</v>
      </c>
      <c r="O420" s="28" t="s">
        <v>64</v>
      </c>
      <c r="P420" s="28" t="str">
        <f t="shared" si="12"/>
        <v>一人親方63女性</v>
      </c>
      <c r="Q420" s="28" t="s">
        <v>52</v>
      </c>
    </row>
    <row r="421" spans="13:17" x14ac:dyDescent="0.4">
      <c r="M421" s="28" t="s">
        <v>19</v>
      </c>
      <c r="N421" s="28">
        <v>64</v>
      </c>
      <c r="O421" s="28" t="s">
        <v>64</v>
      </c>
      <c r="P421" s="28" t="str">
        <f t="shared" si="12"/>
        <v>一人親方64女性</v>
      </c>
      <c r="Q421" s="28" t="s">
        <v>52</v>
      </c>
    </row>
    <row r="422" spans="13:17" x14ac:dyDescent="0.4">
      <c r="M422" s="28" t="s">
        <v>19</v>
      </c>
      <c r="N422" s="28">
        <v>65</v>
      </c>
      <c r="O422" s="28" t="s">
        <v>64</v>
      </c>
      <c r="P422" s="28" t="str">
        <f t="shared" si="12"/>
        <v>一人親方65女性</v>
      </c>
      <c r="Q422" s="28" t="s">
        <v>52</v>
      </c>
    </row>
    <row r="423" spans="13:17" x14ac:dyDescent="0.4">
      <c r="M423" s="28" t="s">
        <v>19</v>
      </c>
      <c r="N423" s="28">
        <v>66</v>
      </c>
      <c r="O423" s="28" t="s">
        <v>64</v>
      </c>
      <c r="P423" s="28" t="str">
        <f t="shared" si="12"/>
        <v>一人親方66女性</v>
      </c>
      <c r="Q423" s="28" t="s">
        <v>52</v>
      </c>
    </row>
    <row r="424" spans="13:17" x14ac:dyDescent="0.4">
      <c r="M424" s="28" t="s">
        <v>19</v>
      </c>
      <c r="N424" s="28">
        <v>67</v>
      </c>
      <c r="O424" s="28" t="s">
        <v>64</v>
      </c>
      <c r="P424" s="28" t="str">
        <f t="shared" si="12"/>
        <v>一人親方67女性</v>
      </c>
      <c r="Q424" s="28" t="s">
        <v>52</v>
      </c>
    </row>
    <row r="425" spans="13:17" x14ac:dyDescent="0.4">
      <c r="M425" s="28" t="s">
        <v>19</v>
      </c>
      <c r="N425" s="28">
        <v>68</v>
      </c>
      <c r="O425" s="28" t="s">
        <v>64</v>
      </c>
      <c r="P425" s="28" t="str">
        <f t="shared" si="12"/>
        <v>一人親方68女性</v>
      </c>
      <c r="Q425" s="28" t="s">
        <v>52</v>
      </c>
    </row>
    <row r="426" spans="13:17" x14ac:dyDescent="0.4">
      <c r="M426" s="28" t="s">
        <v>19</v>
      </c>
      <c r="N426" s="28">
        <v>69</v>
      </c>
      <c r="O426" s="28" t="s">
        <v>64</v>
      </c>
      <c r="P426" s="28" t="str">
        <f t="shared" si="12"/>
        <v>一人親方69女性</v>
      </c>
      <c r="Q426" s="28" t="s">
        <v>52</v>
      </c>
    </row>
    <row r="427" spans="13:17" x14ac:dyDescent="0.4">
      <c r="M427" s="28" t="s">
        <v>19</v>
      </c>
      <c r="N427" s="28">
        <v>70</v>
      </c>
      <c r="O427" s="28" t="s">
        <v>64</v>
      </c>
      <c r="P427" s="28" t="str">
        <f t="shared" si="12"/>
        <v>一人親方70女性</v>
      </c>
      <c r="Q427" s="28" t="s">
        <v>52</v>
      </c>
    </row>
    <row r="428" spans="13:17" x14ac:dyDescent="0.4">
      <c r="M428" s="28" t="s">
        <v>19</v>
      </c>
      <c r="N428" s="28">
        <v>71</v>
      </c>
      <c r="O428" s="28" t="s">
        <v>64</v>
      </c>
      <c r="P428" s="28" t="str">
        <f t="shared" si="12"/>
        <v>一人親方71女性</v>
      </c>
      <c r="Q428" s="28" t="s">
        <v>52</v>
      </c>
    </row>
    <row r="429" spans="13:17" x14ac:dyDescent="0.4">
      <c r="M429" s="28" t="s">
        <v>19</v>
      </c>
      <c r="N429" s="28">
        <v>72</v>
      </c>
      <c r="O429" s="28" t="s">
        <v>64</v>
      </c>
      <c r="P429" s="28" t="str">
        <f t="shared" si="12"/>
        <v>一人親方72女性</v>
      </c>
      <c r="Q429" s="28" t="s">
        <v>52</v>
      </c>
    </row>
    <row r="430" spans="13:17" x14ac:dyDescent="0.4">
      <c r="M430" s="28" t="s">
        <v>19</v>
      </c>
      <c r="N430" s="28">
        <v>73</v>
      </c>
      <c r="O430" s="28" t="s">
        <v>64</v>
      </c>
      <c r="P430" s="28" t="str">
        <f t="shared" si="12"/>
        <v>一人親方73女性</v>
      </c>
      <c r="Q430" s="28" t="s">
        <v>52</v>
      </c>
    </row>
    <row r="431" spans="13:17" x14ac:dyDescent="0.4">
      <c r="M431" s="28" t="s">
        <v>19</v>
      </c>
      <c r="N431" s="28">
        <v>74</v>
      </c>
      <c r="O431" s="28" t="s">
        <v>64</v>
      </c>
      <c r="P431" s="28" t="str">
        <f t="shared" si="12"/>
        <v>一人親方74女性</v>
      </c>
      <c r="Q431" s="28" t="s">
        <v>52</v>
      </c>
    </row>
    <row r="432" spans="13:17" x14ac:dyDescent="0.4">
      <c r="M432" s="28" t="s">
        <v>19</v>
      </c>
      <c r="N432" s="28">
        <v>75</v>
      </c>
      <c r="O432" s="28" t="s">
        <v>64</v>
      </c>
      <c r="P432" s="28" t="str">
        <f t="shared" si="12"/>
        <v>一人親方75女性</v>
      </c>
      <c r="Q432" s="28" t="s">
        <v>52</v>
      </c>
    </row>
    <row r="433" spans="13:17" x14ac:dyDescent="0.4">
      <c r="M433" s="28" t="s">
        <v>63</v>
      </c>
      <c r="N433" s="28">
        <v>15</v>
      </c>
      <c r="O433" s="28" t="s">
        <v>64</v>
      </c>
      <c r="P433" s="28" t="str">
        <f t="shared" si="12"/>
        <v>従業員15女性</v>
      </c>
      <c r="Q433" s="28" t="s">
        <v>61</v>
      </c>
    </row>
    <row r="434" spans="13:17" x14ac:dyDescent="0.4">
      <c r="M434" s="28" t="s">
        <v>63</v>
      </c>
      <c r="N434" s="28">
        <v>16</v>
      </c>
      <c r="O434" s="28" t="s">
        <v>64</v>
      </c>
      <c r="P434" s="28" t="str">
        <f t="shared" si="12"/>
        <v>従業員16女性</v>
      </c>
      <c r="Q434" s="28" t="s">
        <v>61</v>
      </c>
    </row>
    <row r="435" spans="13:17" x14ac:dyDescent="0.4">
      <c r="M435" s="28" t="s">
        <v>63</v>
      </c>
      <c r="N435" s="28">
        <v>17</v>
      </c>
      <c r="O435" s="28" t="s">
        <v>64</v>
      </c>
      <c r="P435" s="28" t="str">
        <f t="shared" si="12"/>
        <v>従業員17女性</v>
      </c>
      <c r="Q435" s="28" t="s">
        <v>61</v>
      </c>
    </row>
    <row r="436" spans="13:17" x14ac:dyDescent="0.4">
      <c r="M436" s="28" t="s">
        <v>63</v>
      </c>
      <c r="N436" s="28">
        <v>18</v>
      </c>
      <c r="O436" s="28" t="s">
        <v>64</v>
      </c>
      <c r="P436" s="28" t="str">
        <f t="shared" si="12"/>
        <v>従業員18女性</v>
      </c>
      <c r="Q436" s="28" t="s">
        <v>61</v>
      </c>
    </row>
    <row r="437" spans="13:17" x14ac:dyDescent="0.4">
      <c r="M437" s="28" t="s">
        <v>63</v>
      </c>
      <c r="N437" s="28">
        <v>19</v>
      </c>
      <c r="O437" s="28" t="s">
        <v>64</v>
      </c>
      <c r="P437" s="28" t="str">
        <f t="shared" si="12"/>
        <v>従業員19女性</v>
      </c>
      <c r="Q437" s="28" t="s">
        <v>61</v>
      </c>
    </row>
    <row r="438" spans="13:17" x14ac:dyDescent="0.4">
      <c r="M438" s="28" t="s">
        <v>63</v>
      </c>
      <c r="N438" s="28">
        <v>20</v>
      </c>
      <c r="O438" s="28" t="s">
        <v>64</v>
      </c>
      <c r="P438" s="28" t="str">
        <f t="shared" si="12"/>
        <v>従業員20女性</v>
      </c>
      <c r="Q438" s="28" t="s">
        <v>61</v>
      </c>
    </row>
    <row r="439" spans="13:17" x14ac:dyDescent="0.4">
      <c r="M439" s="28" t="s">
        <v>63</v>
      </c>
      <c r="N439" s="28">
        <v>21</v>
      </c>
      <c r="O439" s="28" t="s">
        <v>64</v>
      </c>
      <c r="P439" s="28" t="str">
        <f t="shared" si="12"/>
        <v>従業員21女性</v>
      </c>
      <c r="Q439" s="28" t="s">
        <v>61</v>
      </c>
    </row>
    <row r="440" spans="13:17" x14ac:dyDescent="0.4">
      <c r="M440" s="28" t="s">
        <v>63</v>
      </c>
      <c r="N440" s="28">
        <v>22</v>
      </c>
      <c r="O440" s="28" t="s">
        <v>64</v>
      </c>
      <c r="P440" s="28" t="str">
        <f t="shared" si="12"/>
        <v>従業員22女性</v>
      </c>
      <c r="Q440" s="28" t="s">
        <v>61</v>
      </c>
    </row>
    <row r="441" spans="13:17" x14ac:dyDescent="0.4">
      <c r="M441" s="28" t="s">
        <v>63</v>
      </c>
      <c r="N441" s="28">
        <v>23</v>
      </c>
      <c r="O441" s="28" t="s">
        <v>64</v>
      </c>
      <c r="P441" s="28" t="str">
        <f t="shared" si="12"/>
        <v>従業員23女性</v>
      </c>
      <c r="Q441" s="28" t="s">
        <v>61</v>
      </c>
    </row>
    <row r="442" spans="13:17" x14ac:dyDescent="0.4">
      <c r="M442" s="28" t="s">
        <v>63</v>
      </c>
      <c r="N442" s="28">
        <v>24</v>
      </c>
      <c r="O442" s="28" t="s">
        <v>64</v>
      </c>
      <c r="P442" s="28" t="str">
        <f t="shared" si="12"/>
        <v>従業員24女性</v>
      </c>
      <c r="Q442" s="28" t="s">
        <v>61</v>
      </c>
    </row>
    <row r="443" spans="13:17" x14ac:dyDescent="0.4">
      <c r="M443" s="28" t="s">
        <v>63</v>
      </c>
      <c r="N443" s="28">
        <v>25</v>
      </c>
      <c r="O443" s="28" t="s">
        <v>64</v>
      </c>
      <c r="P443" s="28" t="str">
        <f t="shared" si="12"/>
        <v>従業員25女性</v>
      </c>
      <c r="Q443" s="28" t="s">
        <v>60</v>
      </c>
    </row>
    <row r="444" spans="13:17" x14ac:dyDescent="0.4">
      <c r="M444" s="28" t="s">
        <v>63</v>
      </c>
      <c r="N444" s="28">
        <v>26</v>
      </c>
      <c r="O444" s="28" t="s">
        <v>64</v>
      </c>
      <c r="P444" s="28" t="str">
        <f t="shared" si="12"/>
        <v>従業員26女性</v>
      </c>
      <c r="Q444" s="28" t="s">
        <v>60</v>
      </c>
    </row>
    <row r="445" spans="13:17" x14ac:dyDescent="0.4">
      <c r="M445" s="28" t="s">
        <v>63</v>
      </c>
      <c r="N445" s="28">
        <v>27</v>
      </c>
      <c r="O445" s="28" t="s">
        <v>64</v>
      </c>
      <c r="P445" s="28" t="str">
        <f t="shared" si="12"/>
        <v>従業員27女性</v>
      </c>
      <c r="Q445" s="28" t="s">
        <v>60</v>
      </c>
    </row>
    <row r="446" spans="13:17" x14ac:dyDescent="0.4">
      <c r="M446" s="28" t="s">
        <v>63</v>
      </c>
      <c r="N446" s="28">
        <v>28</v>
      </c>
      <c r="O446" s="28" t="s">
        <v>64</v>
      </c>
      <c r="P446" s="28" t="str">
        <f t="shared" si="12"/>
        <v>従業員28女性</v>
      </c>
      <c r="Q446" s="28" t="s">
        <v>60</v>
      </c>
    </row>
    <row r="447" spans="13:17" x14ac:dyDescent="0.4">
      <c r="M447" s="28" t="s">
        <v>63</v>
      </c>
      <c r="N447" s="28">
        <v>29</v>
      </c>
      <c r="O447" s="28" t="s">
        <v>64</v>
      </c>
      <c r="P447" s="28" t="str">
        <f t="shared" si="12"/>
        <v>従業員29女性</v>
      </c>
      <c r="Q447" s="28" t="s">
        <v>60</v>
      </c>
    </row>
    <row r="448" spans="13:17" x14ac:dyDescent="0.4">
      <c r="M448" s="28" t="s">
        <v>63</v>
      </c>
      <c r="N448" s="28">
        <v>30</v>
      </c>
      <c r="O448" s="28" t="s">
        <v>64</v>
      </c>
      <c r="P448" s="28" t="str">
        <f t="shared" si="12"/>
        <v>従業員30女性</v>
      </c>
      <c r="Q448" s="28" t="s">
        <v>59</v>
      </c>
    </row>
    <row r="449" spans="13:17" x14ac:dyDescent="0.4">
      <c r="M449" s="28" t="s">
        <v>63</v>
      </c>
      <c r="N449" s="28">
        <v>31</v>
      </c>
      <c r="O449" s="28" t="s">
        <v>64</v>
      </c>
      <c r="P449" s="28" t="str">
        <f t="shared" si="12"/>
        <v>従業員31女性</v>
      </c>
      <c r="Q449" s="28" t="s">
        <v>59</v>
      </c>
    </row>
    <row r="450" spans="13:17" x14ac:dyDescent="0.4">
      <c r="M450" s="28" t="s">
        <v>63</v>
      </c>
      <c r="N450" s="28">
        <v>32</v>
      </c>
      <c r="O450" s="28" t="s">
        <v>64</v>
      </c>
      <c r="P450" s="28" t="str">
        <f t="shared" si="12"/>
        <v>従業員32女性</v>
      </c>
      <c r="Q450" s="28" t="s">
        <v>59</v>
      </c>
    </row>
    <row r="451" spans="13:17" x14ac:dyDescent="0.4">
      <c r="M451" s="28" t="s">
        <v>63</v>
      </c>
      <c r="N451" s="28">
        <v>33</v>
      </c>
      <c r="O451" s="28" t="s">
        <v>64</v>
      </c>
      <c r="P451" s="28" t="str">
        <f t="shared" si="12"/>
        <v>従業員33女性</v>
      </c>
      <c r="Q451" s="28" t="s">
        <v>59</v>
      </c>
    </row>
    <row r="452" spans="13:17" x14ac:dyDescent="0.4">
      <c r="M452" s="28" t="s">
        <v>63</v>
      </c>
      <c r="N452" s="28">
        <v>34</v>
      </c>
      <c r="O452" s="28" t="s">
        <v>64</v>
      </c>
      <c r="P452" s="28" t="str">
        <f t="shared" si="12"/>
        <v>従業員34女性</v>
      </c>
      <c r="Q452" s="28" t="s">
        <v>59</v>
      </c>
    </row>
    <row r="453" spans="13:17" x14ac:dyDescent="0.4">
      <c r="M453" s="28" t="s">
        <v>63</v>
      </c>
      <c r="N453" s="28">
        <v>35</v>
      </c>
      <c r="O453" s="28" t="s">
        <v>64</v>
      </c>
      <c r="P453" s="28" t="str">
        <f t="shared" si="12"/>
        <v>従業員35女性</v>
      </c>
      <c r="Q453" s="28" t="s">
        <v>59</v>
      </c>
    </row>
    <row r="454" spans="13:17" x14ac:dyDescent="0.4">
      <c r="M454" s="28" t="s">
        <v>63</v>
      </c>
      <c r="N454" s="28">
        <v>36</v>
      </c>
      <c r="O454" s="28" t="s">
        <v>64</v>
      </c>
      <c r="P454" s="28" t="str">
        <f t="shared" si="12"/>
        <v>従業員36女性</v>
      </c>
      <c r="Q454" s="28" t="s">
        <v>59</v>
      </c>
    </row>
    <row r="455" spans="13:17" x14ac:dyDescent="0.4">
      <c r="M455" s="28" t="s">
        <v>63</v>
      </c>
      <c r="N455" s="28">
        <v>37</v>
      </c>
      <c r="O455" s="28" t="s">
        <v>64</v>
      </c>
      <c r="P455" s="28" t="str">
        <f t="shared" si="12"/>
        <v>従業員37女性</v>
      </c>
      <c r="Q455" s="28" t="s">
        <v>59</v>
      </c>
    </row>
    <row r="456" spans="13:17" x14ac:dyDescent="0.4">
      <c r="M456" s="28" t="s">
        <v>63</v>
      </c>
      <c r="N456" s="28">
        <v>38</v>
      </c>
      <c r="O456" s="28" t="s">
        <v>64</v>
      </c>
      <c r="P456" s="28" t="str">
        <f t="shared" si="12"/>
        <v>従業員38女性</v>
      </c>
      <c r="Q456" s="28" t="s">
        <v>59</v>
      </c>
    </row>
    <row r="457" spans="13:17" x14ac:dyDescent="0.4">
      <c r="M457" s="28" t="s">
        <v>63</v>
      </c>
      <c r="N457" s="28">
        <v>39</v>
      </c>
      <c r="O457" s="28" t="s">
        <v>64</v>
      </c>
      <c r="P457" s="28" t="str">
        <f t="shared" si="12"/>
        <v>従業員39女性</v>
      </c>
      <c r="Q457" s="28" t="s">
        <v>59</v>
      </c>
    </row>
    <row r="458" spans="13:17" x14ac:dyDescent="0.4">
      <c r="M458" s="28" t="s">
        <v>63</v>
      </c>
      <c r="N458" s="28">
        <v>40</v>
      </c>
      <c r="O458" s="28" t="s">
        <v>64</v>
      </c>
      <c r="P458" s="28" t="str">
        <f t="shared" si="12"/>
        <v>従業員40女性</v>
      </c>
      <c r="Q458" s="28" t="s">
        <v>59</v>
      </c>
    </row>
    <row r="459" spans="13:17" x14ac:dyDescent="0.4">
      <c r="M459" s="28" t="s">
        <v>63</v>
      </c>
      <c r="N459" s="28">
        <v>41</v>
      </c>
      <c r="O459" s="28" t="s">
        <v>64</v>
      </c>
      <c r="P459" s="28" t="str">
        <f t="shared" si="12"/>
        <v>従業員41女性</v>
      </c>
      <c r="Q459" s="28" t="s">
        <v>59</v>
      </c>
    </row>
    <row r="460" spans="13:17" x14ac:dyDescent="0.4">
      <c r="M460" s="28" t="s">
        <v>63</v>
      </c>
      <c r="N460" s="28">
        <v>42</v>
      </c>
      <c r="O460" s="28" t="s">
        <v>64</v>
      </c>
      <c r="P460" s="28" t="str">
        <f t="shared" si="12"/>
        <v>従業員42女性</v>
      </c>
      <c r="Q460" s="28" t="s">
        <v>59</v>
      </c>
    </row>
    <row r="461" spans="13:17" x14ac:dyDescent="0.4">
      <c r="M461" s="28" t="s">
        <v>63</v>
      </c>
      <c r="N461" s="28">
        <v>43</v>
      </c>
      <c r="O461" s="28" t="s">
        <v>64</v>
      </c>
      <c r="P461" s="28" t="str">
        <f t="shared" si="12"/>
        <v>従業員43女性</v>
      </c>
      <c r="Q461" s="28" t="s">
        <v>59</v>
      </c>
    </row>
    <row r="462" spans="13:17" x14ac:dyDescent="0.4">
      <c r="M462" s="28" t="s">
        <v>63</v>
      </c>
      <c r="N462" s="28">
        <v>44</v>
      </c>
      <c r="O462" s="28" t="s">
        <v>64</v>
      </c>
      <c r="P462" s="28" t="str">
        <f t="shared" si="12"/>
        <v>従業員44女性</v>
      </c>
      <c r="Q462" s="28" t="s">
        <v>59</v>
      </c>
    </row>
    <row r="463" spans="13:17" x14ac:dyDescent="0.4">
      <c r="M463" s="28" t="s">
        <v>63</v>
      </c>
      <c r="N463" s="28">
        <v>45</v>
      </c>
      <c r="O463" s="28" t="s">
        <v>64</v>
      </c>
      <c r="P463" s="28" t="str">
        <f t="shared" si="12"/>
        <v>従業員45女性</v>
      </c>
      <c r="Q463" s="28" t="s">
        <v>59</v>
      </c>
    </row>
    <row r="464" spans="13:17" x14ac:dyDescent="0.4">
      <c r="M464" s="28" t="s">
        <v>63</v>
      </c>
      <c r="N464" s="28">
        <v>46</v>
      </c>
      <c r="O464" s="28" t="s">
        <v>64</v>
      </c>
      <c r="P464" s="28" t="str">
        <f t="shared" si="12"/>
        <v>従業員46女性</v>
      </c>
      <c r="Q464" s="28" t="s">
        <v>59</v>
      </c>
    </row>
    <row r="465" spans="13:17" x14ac:dyDescent="0.4">
      <c r="M465" s="28" t="s">
        <v>63</v>
      </c>
      <c r="N465" s="28">
        <v>47</v>
      </c>
      <c r="O465" s="28" t="s">
        <v>64</v>
      </c>
      <c r="P465" s="28" t="str">
        <f t="shared" ref="P465:P493" si="13">M465&amp;N465&amp;O465</f>
        <v>従業員47女性</v>
      </c>
      <c r="Q465" s="28" t="s">
        <v>59</v>
      </c>
    </row>
    <row r="466" spans="13:17" x14ac:dyDescent="0.4">
      <c r="M466" s="28" t="s">
        <v>63</v>
      </c>
      <c r="N466" s="28">
        <v>48</v>
      </c>
      <c r="O466" s="28" t="s">
        <v>64</v>
      </c>
      <c r="P466" s="28" t="str">
        <f t="shared" si="13"/>
        <v>従業員48女性</v>
      </c>
      <c r="Q466" s="28" t="s">
        <v>59</v>
      </c>
    </row>
    <row r="467" spans="13:17" x14ac:dyDescent="0.4">
      <c r="M467" s="28" t="s">
        <v>63</v>
      </c>
      <c r="N467" s="28">
        <v>49</v>
      </c>
      <c r="O467" s="28" t="s">
        <v>64</v>
      </c>
      <c r="P467" s="28" t="str">
        <f t="shared" si="13"/>
        <v>従業員49女性</v>
      </c>
      <c r="Q467" s="28" t="s">
        <v>59</v>
      </c>
    </row>
    <row r="468" spans="13:17" x14ac:dyDescent="0.4">
      <c r="M468" s="28" t="s">
        <v>63</v>
      </c>
      <c r="N468" s="28">
        <v>50</v>
      </c>
      <c r="O468" s="28" t="s">
        <v>64</v>
      </c>
      <c r="P468" s="28" t="str">
        <f t="shared" si="13"/>
        <v>従業員50女性</v>
      </c>
      <c r="Q468" s="28" t="s">
        <v>59</v>
      </c>
    </row>
    <row r="469" spans="13:17" x14ac:dyDescent="0.4">
      <c r="M469" s="28" t="s">
        <v>63</v>
      </c>
      <c r="N469" s="28">
        <v>51</v>
      </c>
      <c r="O469" s="28" t="s">
        <v>64</v>
      </c>
      <c r="P469" s="28" t="str">
        <f t="shared" si="13"/>
        <v>従業員51女性</v>
      </c>
      <c r="Q469" s="28" t="s">
        <v>59</v>
      </c>
    </row>
    <row r="470" spans="13:17" x14ac:dyDescent="0.4">
      <c r="M470" s="28" t="s">
        <v>63</v>
      </c>
      <c r="N470" s="28">
        <v>52</v>
      </c>
      <c r="O470" s="28" t="s">
        <v>64</v>
      </c>
      <c r="P470" s="28" t="str">
        <f t="shared" si="13"/>
        <v>従業員52女性</v>
      </c>
      <c r="Q470" s="28" t="s">
        <v>59</v>
      </c>
    </row>
    <row r="471" spans="13:17" x14ac:dyDescent="0.4">
      <c r="M471" s="28" t="s">
        <v>63</v>
      </c>
      <c r="N471" s="28">
        <v>53</v>
      </c>
      <c r="O471" s="28" t="s">
        <v>64</v>
      </c>
      <c r="P471" s="28" t="str">
        <f t="shared" si="13"/>
        <v>従業員53女性</v>
      </c>
      <c r="Q471" s="28" t="s">
        <v>59</v>
      </c>
    </row>
    <row r="472" spans="13:17" x14ac:dyDescent="0.4">
      <c r="M472" s="28" t="s">
        <v>63</v>
      </c>
      <c r="N472" s="28">
        <v>54</v>
      </c>
      <c r="O472" s="28" t="s">
        <v>64</v>
      </c>
      <c r="P472" s="28" t="str">
        <f t="shared" si="13"/>
        <v>従業員54女性</v>
      </c>
      <c r="Q472" s="28" t="s">
        <v>59</v>
      </c>
    </row>
    <row r="473" spans="13:17" x14ac:dyDescent="0.4">
      <c r="M473" s="28" t="s">
        <v>63</v>
      </c>
      <c r="N473" s="28">
        <v>55</v>
      </c>
      <c r="O473" s="28" t="s">
        <v>64</v>
      </c>
      <c r="P473" s="28" t="str">
        <f t="shared" si="13"/>
        <v>従業員55女性</v>
      </c>
      <c r="Q473" s="28" t="s">
        <v>59</v>
      </c>
    </row>
    <row r="474" spans="13:17" x14ac:dyDescent="0.4">
      <c r="M474" s="28" t="s">
        <v>63</v>
      </c>
      <c r="N474" s="28">
        <v>56</v>
      </c>
      <c r="O474" s="28" t="s">
        <v>64</v>
      </c>
      <c r="P474" s="28" t="str">
        <f t="shared" si="13"/>
        <v>従業員56女性</v>
      </c>
      <c r="Q474" s="28" t="s">
        <v>59</v>
      </c>
    </row>
    <row r="475" spans="13:17" x14ac:dyDescent="0.4">
      <c r="M475" s="28" t="s">
        <v>63</v>
      </c>
      <c r="N475" s="28">
        <v>57</v>
      </c>
      <c r="O475" s="28" t="s">
        <v>64</v>
      </c>
      <c r="P475" s="28" t="str">
        <f t="shared" si="13"/>
        <v>従業員57女性</v>
      </c>
      <c r="Q475" s="28" t="s">
        <v>59</v>
      </c>
    </row>
    <row r="476" spans="13:17" x14ac:dyDescent="0.4">
      <c r="M476" s="28" t="s">
        <v>63</v>
      </c>
      <c r="N476" s="28">
        <v>58</v>
      </c>
      <c r="O476" s="28" t="s">
        <v>64</v>
      </c>
      <c r="P476" s="28" t="str">
        <f t="shared" si="13"/>
        <v>従業員58女性</v>
      </c>
      <c r="Q476" s="28" t="s">
        <v>59</v>
      </c>
    </row>
    <row r="477" spans="13:17" x14ac:dyDescent="0.4">
      <c r="M477" s="28" t="s">
        <v>63</v>
      </c>
      <c r="N477" s="28">
        <v>59</v>
      </c>
      <c r="O477" s="28" t="s">
        <v>64</v>
      </c>
      <c r="P477" s="28" t="str">
        <f t="shared" si="13"/>
        <v>従業員59女性</v>
      </c>
      <c r="Q477" s="28" t="s">
        <v>59</v>
      </c>
    </row>
    <row r="478" spans="13:17" x14ac:dyDescent="0.4">
      <c r="M478" s="28" t="s">
        <v>63</v>
      </c>
      <c r="N478" s="28">
        <v>60</v>
      </c>
      <c r="O478" s="28" t="s">
        <v>64</v>
      </c>
      <c r="P478" s="28" t="str">
        <f t="shared" si="13"/>
        <v>従業員60女性</v>
      </c>
      <c r="Q478" s="28" t="s">
        <v>59</v>
      </c>
    </row>
    <row r="479" spans="13:17" x14ac:dyDescent="0.4">
      <c r="M479" s="28" t="s">
        <v>63</v>
      </c>
      <c r="N479" s="28">
        <v>61</v>
      </c>
      <c r="O479" s="28" t="s">
        <v>64</v>
      </c>
      <c r="P479" s="28" t="str">
        <f t="shared" si="13"/>
        <v>従業員61女性</v>
      </c>
      <c r="Q479" s="28" t="s">
        <v>59</v>
      </c>
    </row>
    <row r="480" spans="13:17" x14ac:dyDescent="0.4">
      <c r="M480" s="28" t="s">
        <v>63</v>
      </c>
      <c r="N480" s="28">
        <v>62</v>
      </c>
      <c r="O480" s="28" t="s">
        <v>64</v>
      </c>
      <c r="P480" s="28" t="str">
        <f t="shared" si="13"/>
        <v>従業員62女性</v>
      </c>
      <c r="Q480" s="28" t="s">
        <v>59</v>
      </c>
    </row>
    <row r="481" spans="13:17" x14ac:dyDescent="0.4">
      <c r="M481" s="28" t="s">
        <v>63</v>
      </c>
      <c r="N481" s="28">
        <v>63</v>
      </c>
      <c r="O481" s="28" t="s">
        <v>64</v>
      </c>
      <c r="P481" s="28" t="str">
        <f t="shared" si="13"/>
        <v>従業員63女性</v>
      </c>
      <c r="Q481" s="28" t="s">
        <v>59</v>
      </c>
    </row>
    <row r="482" spans="13:17" x14ac:dyDescent="0.4">
      <c r="M482" s="28" t="s">
        <v>63</v>
      </c>
      <c r="N482" s="28">
        <v>64</v>
      </c>
      <c r="O482" s="28" t="s">
        <v>64</v>
      </c>
      <c r="P482" s="28" t="str">
        <f t="shared" si="13"/>
        <v>従業員64女性</v>
      </c>
      <c r="Q482" s="28" t="s">
        <v>59</v>
      </c>
    </row>
    <row r="483" spans="13:17" x14ac:dyDescent="0.4">
      <c r="M483" s="28" t="s">
        <v>63</v>
      </c>
      <c r="N483" s="28">
        <v>65</v>
      </c>
      <c r="O483" s="28" t="s">
        <v>64</v>
      </c>
      <c r="P483" s="28" t="str">
        <f t="shared" si="13"/>
        <v>従業員65女性</v>
      </c>
      <c r="Q483" s="28" t="s">
        <v>59</v>
      </c>
    </row>
    <row r="484" spans="13:17" x14ac:dyDescent="0.4">
      <c r="M484" s="28" t="s">
        <v>63</v>
      </c>
      <c r="N484" s="28">
        <v>66</v>
      </c>
      <c r="O484" s="28" t="s">
        <v>64</v>
      </c>
      <c r="P484" s="28" t="str">
        <f t="shared" si="13"/>
        <v>従業員66女性</v>
      </c>
      <c r="Q484" s="28" t="s">
        <v>59</v>
      </c>
    </row>
    <row r="485" spans="13:17" x14ac:dyDescent="0.4">
      <c r="M485" s="28" t="s">
        <v>63</v>
      </c>
      <c r="N485" s="28">
        <v>67</v>
      </c>
      <c r="O485" s="28" t="s">
        <v>64</v>
      </c>
      <c r="P485" s="28" t="str">
        <f t="shared" si="13"/>
        <v>従業員67女性</v>
      </c>
      <c r="Q485" s="28" t="s">
        <v>59</v>
      </c>
    </row>
    <row r="486" spans="13:17" x14ac:dyDescent="0.4">
      <c r="M486" s="28" t="s">
        <v>63</v>
      </c>
      <c r="N486" s="28">
        <v>68</v>
      </c>
      <c r="O486" s="28" t="s">
        <v>64</v>
      </c>
      <c r="P486" s="28" t="str">
        <f t="shared" si="13"/>
        <v>従業員68女性</v>
      </c>
      <c r="Q486" s="28" t="s">
        <v>59</v>
      </c>
    </row>
    <row r="487" spans="13:17" x14ac:dyDescent="0.4">
      <c r="M487" s="28" t="s">
        <v>63</v>
      </c>
      <c r="N487" s="28">
        <v>69</v>
      </c>
      <c r="O487" s="28" t="s">
        <v>64</v>
      </c>
      <c r="P487" s="28" t="str">
        <f t="shared" si="13"/>
        <v>従業員69女性</v>
      </c>
      <c r="Q487" s="28" t="s">
        <v>59</v>
      </c>
    </row>
    <row r="488" spans="13:17" x14ac:dyDescent="0.4">
      <c r="M488" s="28" t="s">
        <v>63</v>
      </c>
      <c r="N488" s="28">
        <v>70</v>
      </c>
      <c r="O488" s="28" t="s">
        <v>64</v>
      </c>
      <c r="P488" s="28" t="str">
        <f t="shared" si="13"/>
        <v>従業員70女性</v>
      </c>
      <c r="Q488" s="28" t="s">
        <v>59</v>
      </c>
    </row>
    <row r="489" spans="13:17" x14ac:dyDescent="0.4">
      <c r="M489" s="28" t="s">
        <v>63</v>
      </c>
      <c r="N489" s="28">
        <v>71</v>
      </c>
      <c r="O489" s="28" t="s">
        <v>64</v>
      </c>
      <c r="P489" s="28" t="str">
        <f t="shared" si="13"/>
        <v>従業員71女性</v>
      </c>
      <c r="Q489" s="28" t="s">
        <v>59</v>
      </c>
    </row>
    <row r="490" spans="13:17" x14ac:dyDescent="0.4">
      <c r="M490" s="28" t="s">
        <v>63</v>
      </c>
      <c r="N490" s="28">
        <v>72</v>
      </c>
      <c r="O490" s="28" t="s">
        <v>64</v>
      </c>
      <c r="P490" s="28" t="str">
        <f t="shared" si="13"/>
        <v>従業員72女性</v>
      </c>
      <c r="Q490" s="28" t="s">
        <v>59</v>
      </c>
    </row>
    <row r="491" spans="13:17" x14ac:dyDescent="0.4">
      <c r="M491" s="28" t="s">
        <v>63</v>
      </c>
      <c r="N491" s="28">
        <v>73</v>
      </c>
      <c r="O491" s="28" t="s">
        <v>64</v>
      </c>
      <c r="P491" s="28" t="str">
        <f t="shared" si="13"/>
        <v>従業員73女性</v>
      </c>
      <c r="Q491" s="28" t="s">
        <v>59</v>
      </c>
    </row>
    <row r="492" spans="13:17" x14ac:dyDescent="0.4">
      <c r="M492" s="28" t="s">
        <v>63</v>
      </c>
      <c r="N492" s="28">
        <v>74</v>
      </c>
      <c r="O492" s="28" t="s">
        <v>64</v>
      </c>
      <c r="P492" s="28" t="str">
        <f t="shared" si="13"/>
        <v>従業員74女性</v>
      </c>
      <c r="Q492" s="28" t="s">
        <v>59</v>
      </c>
    </row>
    <row r="493" spans="13:17" x14ac:dyDescent="0.4">
      <c r="M493" s="28" t="s">
        <v>63</v>
      </c>
      <c r="N493" s="28">
        <v>75</v>
      </c>
      <c r="O493" s="28" t="s">
        <v>64</v>
      </c>
      <c r="P493" s="28" t="str">
        <f t="shared" si="13"/>
        <v>従業員75女性</v>
      </c>
      <c r="Q493" s="28" t="s">
        <v>59</v>
      </c>
    </row>
  </sheetData>
  <mergeCells count="6">
    <mergeCell ref="C38:E38"/>
    <mergeCell ref="C33:E33"/>
    <mergeCell ref="C34:E34"/>
    <mergeCell ref="C35:E35"/>
    <mergeCell ref="C36:E36"/>
    <mergeCell ref="C37:E3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ksh02</cp:lastModifiedBy>
  <cp:lastPrinted>2022-01-19T01:25:16Z</cp:lastPrinted>
  <dcterms:created xsi:type="dcterms:W3CDTF">2019-02-15T01:23:30Z</dcterms:created>
  <dcterms:modified xsi:type="dcterms:W3CDTF">2023-04-03T04:23:45Z</dcterms:modified>
</cp:coreProperties>
</file>